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<sst xmlns="http://schemas.openxmlformats.org/spreadsheetml/2006/main" count="208" uniqueCount="137">
  <si>
    <t>Число избирателей</t>
  </si>
  <si>
    <t>ГОРОД</t>
  </si>
  <si>
    <t xml:space="preserve"> </t>
  </si>
  <si>
    <t>Бюлл., полученные УИК</t>
  </si>
  <si>
    <t>Бюлл., выд. в помещ.</t>
  </si>
  <si>
    <t>Бюлл., выд. вне помещ.</t>
  </si>
  <si>
    <t>(выдано бюлл.)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</si>
  <si>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</si>
  <si>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</si>
  <si>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</si>
  <si>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</si>
  <si>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</si>
  <si>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</si>
  <si>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Обнаруж.бюлл.</t>
  </si>
  <si>
    <t>База %</t>
  </si>
  <si>
    <t>Откреп., получ. УИК</t>
  </si>
  <si>
    <t>Откреп., выд. УИК</t>
  </si>
  <si>
    <t>Голосовало по откреп.</t>
  </si>
  <si>
    <t>Неиспольз. откреп.</t>
  </si>
  <si>
    <t>Откреп., выданные ТИК</t>
  </si>
  <si>
    <t>Утраченные бюллетени</t>
  </si>
  <si>
    <t>Неучтённые бюллетени</t>
  </si>
  <si>
    <t>%</t>
  </si>
  <si>
    <t>Жалобы</t>
  </si>
  <si>
    <t>Время на протоколе</t>
  </si>
  <si>
    <t>Время внес.в табл.ТИК</t>
  </si>
  <si>
    <t>Подсчитано участков</t>
  </si>
  <si>
    <t>№</t>
  </si>
  <si>
    <t>унесено бюллетеней</t>
  </si>
  <si>
    <t>ВЫБОРЫ</t>
  </si>
  <si>
    <t>ДОЛГОПРУДНЫЙ</t>
  </si>
  <si>
    <t>% на дому</t>
  </si>
  <si>
    <t>% унесённых</t>
  </si>
  <si>
    <t>% недействительных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</si>
  <si>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</si>
  <si>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</si>
  <si>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</si>
  <si>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</si>
  <si>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</si>
  <si>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</si>
  <si>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</si>
  <si>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Лиц.11</t>
  </si>
  <si>
    <t>ЗАГС</t>
  </si>
  <si>
    <t>Б-ца</t>
  </si>
  <si>
    <t>Шк.6</t>
  </si>
  <si>
    <t>Гимн.12</t>
  </si>
  <si>
    <t>К/т Полет</t>
  </si>
  <si>
    <t>Библ.</t>
  </si>
  <si>
    <t>Шк.10</t>
  </si>
  <si>
    <t>Т-р Город</t>
  </si>
  <si>
    <t>ЦЗН</t>
  </si>
  <si>
    <t>Гимн.13</t>
  </si>
  <si>
    <t>Об.ГУВД</t>
  </si>
  <si>
    <t>Шк.Содр.</t>
  </si>
  <si>
    <t>Ц.обр.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</si>
  <si>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</si>
  <si>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</si>
  <si>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</si>
  <si>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</si>
  <si>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</si>
  <si>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</si>
  <si>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</si>
  <si>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Утраченные откреп.</t>
  </si>
  <si>
    <t>ОБЛАСТЬ</t>
  </si>
  <si>
    <t>Д/с 23</t>
  </si>
  <si>
    <t>Шк.14</t>
  </si>
  <si>
    <t>Регпалата</t>
  </si>
  <si>
    <t>ПТУ 21</t>
  </si>
  <si>
    <t>Ивушка</t>
  </si>
  <si>
    <t>Сумма за всех</t>
  </si>
  <si>
    <t>Расхождения 9+10-7-8</t>
  </si>
  <si>
    <t>1 КС</t>
  </si>
  <si>
    <t>2 КС</t>
  </si>
  <si>
    <t>3 КС</t>
  </si>
  <si>
    <t>4 КС</t>
  </si>
  <si>
    <t>5 КС</t>
  </si>
  <si>
    <t>Унесено-2 (+)</t>
  </si>
  <si>
    <t>6 КС</t>
  </si>
  <si>
    <t>7 КС</t>
  </si>
  <si>
    <t>Не опущ.в переносн. (+)</t>
  </si>
  <si>
    <t>Унесено в пом. (+)</t>
  </si>
  <si>
    <t>Итог.прот.</t>
  </si>
  <si>
    <t>Без учёта открепительных</t>
  </si>
  <si>
    <t>ГУБЕРНАТОРА 8.09.2013</t>
  </si>
  <si>
    <t>Улыбка</t>
  </si>
  <si>
    <t>Шк.9-1</t>
  </si>
  <si>
    <t>Шк.9-2</t>
  </si>
  <si>
    <t>ЦОС</t>
  </si>
  <si>
    <t>ДШИ-1</t>
  </si>
  <si>
    <t>ДШИ-2</t>
  </si>
  <si>
    <t>Биб.Сп.</t>
  </si>
  <si>
    <t>Шк.7-1</t>
  </si>
  <si>
    <t>Шк.7-2</t>
  </si>
  <si>
    <t>ВОРОБЬЕВ</t>
  </si>
  <si>
    <t>ГУДКОВ</t>
  </si>
  <si>
    <t>КОРНЕЕВА</t>
  </si>
  <si>
    <t>РОМАНОВИЧ</t>
  </si>
  <si>
    <t>ЧЕРЕМИСОВ</t>
  </si>
  <si>
    <t>ШИНГАРКИН</t>
  </si>
  <si>
    <t>3+4</t>
  </si>
  <si>
    <t>(3+4)/1</t>
  </si>
  <si>
    <t>4/(3+4)</t>
  </si>
  <si>
    <t>6+7</t>
  </si>
  <si>
    <t>8+9</t>
  </si>
  <si>
    <t>Не пришло 1-3-4 (+)</t>
  </si>
  <si>
    <t>Расхождения "ВСЕ"-9</t>
  </si>
  <si>
    <t>3+4-6-7</t>
  </si>
  <si>
    <t>Ошибка в стр.16 или 17</t>
  </si>
  <si>
    <t>Баланс бюлл. 16+/17-</t>
  </si>
  <si>
    <t>8.09 к 1.07, %%</t>
  </si>
  <si>
    <t>Фед. изб. На 1.07</t>
  </si>
  <si>
    <t>Расхождения 8+9-6-7</t>
  </si>
  <si>
    <t>21.37</t>
  </si>
  <si>
    <t>Зарег.избирателей на 1.09</t>
  </si>
  <si>
    <t>Прирост списка с 1.09</t>
  </si>
  <si>
    <t>22.21</t>
  </si>
  <si>
    <t>23.32</t>
  </si>
  <si>
    <t>22.30</t>
  </si>
  <si>
    <t>23.40</t>
  </si>
  <si>
    <t>0.07</t>
  </si>
  <si>
    <t>0.03</t>
  </si>
  <si>
    <t>23.51</t>
  </si>
  <si>
    <t>0.05</t>
  </si>
  <si>
    <t>0.10</t>
  </si>
  <si>
    <t>23.43</t>
  </si>
  <si>
    <t>0.14</t>
  </si>
  <si>
    <t>0.00</t>
  </si>
  <si>
    <t>0.21</t>
  </si>
  <si>
    <t>0.38</t>
  </si>
  <si>
    <t>0.40</t>
  </si>
  <si>
    <t>0.59</t>
  </si>
  <si>
    <t>0.25</t>
  </si>
  <si>
    <t>0.43</t>
  </si>
  <si>
    <t>0.30</t>
  </si>
  <si>
    <t>0.35</t>
  </si>
  <si>
    <t>Убыль с 1.07.2013</t>
  </si>
  <si>
    <t>9.09.2013, 23:45:00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</si>
</sst>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</numFmts>
  <fonts count="21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0" fontId="0" fillId="0" borderId="10" xfId="55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20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25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25" borderId="1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25" borderId="13" xfId="0" applyFill="1" applyBorder="1" applyAlignment="1">
      <alignment horizontal="right"/>
    </xf>
    <xf numFmtId="0" fontId="0" fillId="0" borderId="14" xfId="0" applyBorder="1" applyAlignment="1">
      <alignment/>
    </xf>
    <xf numFmtId="0" fontId="3" fillId="25" borderId="13" xfId="0" applyFont="1" applyFill="1" applyBorder="1" applyAlignment="1">
      <alignment/>
    </xf>
    <xf numFmtId="10" fontId="0" fillId="25" borderId="15" xfId="0" applyNumberFormat="1" applyFill="1" applyBorder="1" applyAlignment="1">
      <alignment horizontal="center"/>
    </xf>
    <xf numFmtId="0" fontId="0" fillId="25" borderId="16" xfId="0" applyFill="1" applyBorder="1" applyAlignment="1">
      <alignment/>
    </xf>
    <xf numFmtId="22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zoomScalePageLayoutView="0" workbookViewId="0" topLeftCell="A1">
      <pane xSplit="2" ySplit="2" topLeftCell="AL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46" sqref="AU46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10" max="10" width="10.25390625" style="0" bestFit="1" customWidth="1"/>
    <col min="45" max="45" width="14.375" style="0" bestFit="1" customWidth="1"/>
    <col min="46" max="46" width="24.625" style="0" customWidth="1"/>
    <col min="47" max="47" width="18.25390625" style="0" customWidth="1"/>
    <col min="48" max="48" width="18.625" style="0" customWidth="1"/>
  </cols>
  <sheetData>
    <row r="1" spans="1:49" ht="12.75">
      <c r="A1" t="s">
        <v>29</v>
      </c>
      <c r="B1" t="s">
        <v>83</v>
      </c>
      <c r="C1" s="32">
        <v>337</v>
      </c>
      <c r="D1" s="32">
        <v>338</v>
      </c>
      <c r="E1" s="3">
        <v>339</v>
      </c>
      <c r="F1" s="3">
        <v>340</v>
      </c>
      <c r="G1" s="3">
        <v>341</v>
      </c>
      <c r="H1" s="3">
        <v>342</v>
      </c>
      <c r="I1" s="32">
        <v>343</v>
      </c>
      <c r="J1" s="32">
        <v>344</v>
      </c>
      <c r="K1" s="3">
        <v>345</v>
      </c>
      <c r="L1" s="3">
        <v>346</v>
      </c>
      <c r="M1" s="3">
        <v>347</v>
      </c>
      <c r="N1" s="3">
        <v>348</v>
      </c>
      <c r="O1" s="3">
        <v>349</v>
      </c>
      <c r="P1" s="3">
        <v>350</v>
      </c>
      <c r="Q1" s="3">
        <v>351</v>
      </c>
      <c r="R1" s="3">
        <v>352</v>
      </c>
      <c r="S1" s="3">
        <v>353</v>
      </c>
      <c r="T1" s="3">
        <v>354</v>
      </c>
      <c r="U1" s="3">
        <v>355</v>
      </c>
      <c r="V1" s="3">
        <v>356</v>
      </c>
      <c r="W1" s="3">
        <v>357</v>
      </c>
      <c r="X1" s="3">
        <v>358</v>
      </c>
      <c r="Y1" s="3">
        <v>359</v>
      </c>
      <c r="Z1" s="3">
        <v>360</v>
      </c>
      <c r="AA1" s="3">
        <v>361</v>
      </c>
      <c r="AB1" s="3">
        <v>362</v>
      </c>
      <c r="AC1" s="3">
        <v>363</v>
      </c>
      <c r="AD1" s="3">
        <v>364</v>
      </c>
      <c r="AE1" s="3">
        <v>365</v>
      </c>
      <c r="AF1" s="3">
        <v>366</v>
      </c>
      <c r="AG1" s="3">
        <v>367</v>
      </c>
      <c r="AH1" s="3">
        <v>368</v>
      </c>
      <c r="AI1" s="3">
        <v>369</v>
      </c>
      <c r="AJ1" s="3">
        <v>370</v>
      </c>
      <c r="AK1" s="3">
        <v>371</v>
      </c>
      <c r="AL1" s="3">
        <v>372</v>
      </c>
      <c r="AM1" s="3">
        <v>373</v>
      </c>
      <c r="AN1" s="3">
        <v>374</v>
      </c>
      <c r="AO1" s="3">
        <v>375</v>
      </c>
      <c r="AP1" s="3">
        <v>376</v>
      </c>
      <c r="AQ1" s="3">
        <v>377</v>
      </c>
      <c r="AR1" s="3">
        <v>378</v>
      </c>
      <c r="AS1" s="4" t="s">
        <v>1</v>
      </c>
      <c r="AU1" s="5" t="s">
        <v>63</v>
      </c>
      <c r="AV1" s="6"/>
      <c r="AW1" s="7"/>
    </row>
    <row r="2" spans="1:47" ht="12.75">
      <c r="A2" t="s">
        <v>1</v>
      </c>
      <c r="B2" t="s">
        <v>30</v>
      </c>
      <c r="C2" s="2" t="s">
        <v>34</v>
      </c>
      <c r="D2" s="2" t="s">
        <v>35</v>
      </c>
      <c r="E2" s="2" t="s">
        <v>36</v>
      </c>
      <c r="F2" s="3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84</v>
      </c>
      <c r="O2" s="3" t="s">
        <v>85</v>
      </c>
      <c r="P2" s="3" t="s">
        <v>86</v>
      </c>
      <c r="Q2" s="2" t="s">
        <v>46</v>
      </c>
      <c r="R2" s="2" t="s">
        <v>47</v>
      </c>
      <c r="S2" s="2" t="s">
        <v>87</v>
      </c>
      <c r="T2" s="3" t="s">
        <v>88</v>
      </c>
      <c r="U2" s="3" t="s">
        <v>89</v>
      </c>
      <c r="V2" s="2" t="s">
        <v>48</v>
      </c>
      <c r="W2" s="2" t="s">
        <v>49</v>
      </c>
      <c r="X2" s="2" t="s">
        <v>90</v>
      </c>
      <c r="Y2" s="2" t="s">
        <v>64</v>
      </c>
      <c r="Z2" s="2" t="s">
        <v>65</v>
      </c>
      <c r="AA2" s="2" t="s">
        <v>45</v>
      </c>
      <c r="AB2" s="2" t="s">
        <v>66</v>
      </c>
      <c r="AC2" s="2" t="s">
        <v>50</v>
      </c>
      <c r="AD2" s="2" t="s">
        <v>51</v>
      </c>
      <c r="AE2" s="2" t="s">
        <v>53</v>
      </c>
      <c r="AF2" s="2" t="s">
        <v>67</v>
      </c>
      <c r="AG2" s="2" t="s">
        <v>91</v>
      </c>
      <c r="AH2" s="2" t="s">
        <v>92</v>
      </c>
      <c r="AI2" s="2" t="s">
        <v>52</v>
      </c>
      <c r="AJ2" s="3" t="s">
        <v>68</v>
      </c>
      <c r="AK2" s="3" t="s">
        <v>54</v>
      </c>
      <c r="AL2" s="2" t="s">
        <v>55</v>
      </c>
      <c r="AM2" s="3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16" t="s">
        <v>81</v>
      </c>
      <c r="AT2" s="2"/>
      <c r="AU2" s="16" t="s">
        <v>81</v>
      </c>
    </row>
    <row r="3" spans="3:48" ht="12.75"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3"/>
      <c r="P3" s="3"/>
      <c r="Q3" s="2"/>
      <c r="R3" s="2"/>
      <c r="S3" s="2"/>
      <c r="T3" s="3"/>
      <c r="U3" s="3"/>
      <c r="V3" s="2"/>
      <c r="W3" s="3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2"/>
      <c r="AM3" s="3"/>
      <c r="AN3" s="2"/>
      <c r="AO3" s="2"/>
      <c r="AP3" s="2"/>
      <c r="AQ3" s="2"/>
      <c r="AR3" s="2"/>
      <c r="AS3" s="16"/>
      <c r="AT3" s="34"/>
      <c r="AU3" s="38">
        <f>AU5/AU4</f>
        <v>0.992932279715424</v>
      </c>
      <c r="AV3" s="39" t="s">
        <v>109</v>
      </c>
    </row>
    <row r="4" spans="1:48" ht="12.75">
      <c r="A4" t="s">
        <v>2</v>
      </c>
      <c r="B4" t="s">
        <v>113</v>
      </c>
      <c r="C4" s="30">
        <v>344</v>
      </c>
      <c r="D4" s="30">
        <v>18</v>
      </c>
      <c r="E4" s="30">
        <v>866</v>
      </c>
      <c r="F4" s="30">
        <v>1143</v>
      </c>
      <c r="G4" s="30">
        <v>1526</v>
      </c>
      <c r="H4" s="30">
        <v>1469</v>
      </c>
      <c r="I4" s="30">
        <v>1768</v>
      </c>
      <c r="J4" s="30">
        <v>963</v>
      </c>
      <c r="K4" s="30">
        <v>2012</v>
      </c>
      <c r="L4" s="30">
        <v>61</v>
      </c>
      <c r="M4" s="30">
        <v>2040</v>
      </c>
      <c r="N4" s="30">
        <v>1676</v>
      </c>
      <c r="O4" s="30">
        <v>2339</v>
      </c>
      <c r="P4" s="30">
        <v>2157</v>
      </c>
      <c r="Q4" s="30">
        <v>1491</v>
      </c>
      <c r="R4" s="30">
        <v>1417</v>
      </c>
      <c r="S4" s="30">
        <v>2034</v>
      </c>
      <c r="T4" s="30">
        <v>2509</v>
      </c>
      <c r="U4" s="30">
        <v>749</v>
      </c>
      <c r="V4" s="30">
        <v>2530</v>
      </c>
      <c r="W4" s="30">
        <v>2540</v>
      </c>
      <c r="X4" s="30">
        <v>1828</v>
      </c>
      <c r="Y4" s="30">
        <v>1818</v>
      </c>
      <c r="Z4" s="30">
        <v>2830</v>
      </c>
      <c r="AA4" s="30">
        <v>668</v>
      </c>
      <c r="AB4" s="30">
        <v>1153</v>
      </c>
      <c r="AC4" s="30">
        <v>2222</v>
      </c>
      <c r="AD4" s="30">
        <v>1983</v>
      </c>
      <c r="AE4" s="30">
        <v>2176</v>
      </c>
      <c r="AF4" s="30">
        <v>2065</v>
      </c>
      <c r="AG4" s="30">
        <v>1874</v>
      </c>
      <c r="AH4" s="30">
        <v>1072</v>
      </c>
      <c r="AI4" s="30">
        <v>2619</v>
      </c>
      <c r="AJ4" s="30">
        <v>2239</v>
      </c>
      <c r="AK4" s="30">
        <v>481</v>
      </c>
      <c r="AL4" s="30">
        <v>2184</v>
      </c>
      <c r="AM4" s="30">
        <v>2643</v>
      </c>
      <c r="AN4" s="30">
        <v>1131</v>
      </c>
      <c r="AO4" s="30">
        <v>846</v>
      </c>
      <c r="AP4" s="30">
        <v>813</v>
      </c>
      <c r="AQ4" s="30">
        <v>909</v>
      </c>
      <c r="AR4" s="30">
        <v>1455</v>
      </c>
      <c r="AS4" s="17">
        <f>SUM(C4:AR4)</f>
        <v>66661</v>
      </c>
      <c r="AT4" s="36" t="s">
        <v>113</v>
      </c>
      <c r="AU4" s="35">
        <v>5484088</v>
      </c>
      <c r="AV4" s="26" t="s">
        <v>110</v>
      </c>
    </row>
    <row r="5" spans="1:47" ht="12.75">
      <c r="A5">
        <v>1</v>
      </c>
      <c r="B5" t="s">
        <v>0</v>
      </c>
      <c r="C5" s="17">
        <v>355</v>
      </c>
      <c r="D5" s="17">
        <v>32</v>
      </c>
      <c r="E5" s="17">
        <v>865</v>
      </c>
      <c r="F5" s="17">
        <v>1145</v>
      </c>
      <c r="G5" s="17">
        <v>1547</v>
      </c>
      <c r="H5" s="17">
        <v>1482</v>
      </c>
      <c r="I5" s="17">
        <v>1758</v>
      </c>
      <c r="J5" s="17">
        <v>963</v>
      </c>
      <c r="K5" s="17">
        <v>2045</v>
      </c>
      <c r="L5" s="17">
        <v>279</v>
      </c>
      <c r="M5" s="17">
        <v>2069</v>
      </c>
      <c r="N5" s="17">
        <v>1690</v>
      </c>
      <c r="O5" s="17">
        <v>2359</v>
      </c>
      <c r="P5" s="17">
        <v>2209</v>
      </c>
      <c r="Q5" s="17">
        <v>1516</v>
      </c>
      <c r="R5" s="17">
        <v>1444</v>
      </c>
      <c r="S5" s="17">
        <v>2022</v>
      </c>
      <c r="T5" s="17">
        <v>2503</v>
      </c>
      <c r="U5" s="17">
        <v>761</v>
      </c>
      <c r="V5" s="17">
        <v>2522</v>
      </c>
      <c r="W5" s="17">
        <v>2537</v>
      </c>
      <c r="X5" s="17">
        <v>1841</v>
      </c>
      <c r="Y5" s="17">
        <v>1808</v>
      </c>
      <c r="Z5" s="17">
        <v>2795</v>
      </c>
      <c r="AA5" s="17">
        <v>684</v>
      </c>
      <c r="AB5" s="17">
        <v>1158</v>
      </c>
      <c r="AC5" s="17">
        <v>2222</v>
      </c>
      <c r="AD5" s="17">
        <v>1977</v>
      </c>
      <c r="AE5" s="17">
        <v>2151</v>
      </c>
      <c r="AF5" s="17">
        <v>2071</v>
      </c>
      <c r="AG5" s="17">
        <v>1869</v>
      </c>
      <c r="AH5" s="17">
        <v>1079</v>
      </c>
      <c r="AI5" s="17">
        <v>2616</v>
      </c>
      <c r="AJ5" s="17">
        <v>2224</v>
      </c>
      <c r="AK5" s="17">
        <v>496</v>
      </c>
      <c r="AL5" s="17">
        <v>2177</v>
      </c>
      <c r="AM5" s="17">
        <v>2789</v>
      </c>
      <c r="AN5" s="17">
        <v>1149</v>
      </c>
      <c r="AO5" s="17">
        <v>851</v>
      </c>
      <c r="AP5" s="17">
        <v>829</v>
      </c>
      <c r="AQ5" s="17">
        <v>913</v>
      </c>
      <c r="AR5" s="17">
        <v>1656</v>
      </c>
      <c r="AS5" s="17">
        <f>SUM(C5:AR5)</f>
        <v>67458</v>
      </c>
      <c r="AT5" s="17" t="s">
        <v>0</v>
      </c>
      <c r="AU5" s="31">
        <v>5445328</v>
      </c>
    </row>
    <row r="6" spans="1:47" ht="12.75">
      <c r="A6" t="s">
        <v>2</v>
      </c>
      <c r="B6" t="s">
        <v>82</v>
      </c>
      <c r="C6" s="30">
        <f aca="true" t="shared" si="0" ref="C6:AR6">C5-C25+C24+C27</f>
        <v>343</v>
      </c>
      <c r="D6" s="30">
        <f t="shared" si="0"/>
        <v>19</v>
      </c>
      <c r="E6" s="30">
        <f t="shared" si="0"/>
        <v>867</v>
      </c>
      <c r="F6" s="30">
        <f t="shared" si="0"/>
        <v>1143</v>
      </c>
      <c r="G6" s="30">
        <f t="shared" si="0"/>
        <v>1522</v>
      </c>
      <c r="H6" s="30">
        <f t="shared" si="0"/>
        <v>1478</v>
      </c>
      <c r="I6" s="30">
        <f t="shared" si="0"/>
        <v>1762</v>
      </c>
      <c r="J6" s="30">
        <f t="shared" si="0"/>
        <v>964</v>
      </c>
      <c r="K6" s="30">
        <f t="shared" si="0"/>
        <v>2016</v>
      </c>
      <c r="L6" s="30">
        <f t="shared" si="0"/>
        <v>271</v>
      </c>
      <c r="M6" s="30">
        <f t="shared" si="0"/>
        <v>2078</v>
      </c>
      <c r="N6" s="30">
        <f t="shared" si="0"/>
        <v>1696</v>
      </c>
      <c r="O6" s="30">
        <f t="shared" si="0"/>
        <v>2371</v>
      </c>
      <c r="P6" s="30">
        <f t="shared" si="0"/>
        <v>2158</v>
      </c>
      <c r="Q6" s="30">
        <f t="shared" si="0"/>
        <v>1512</v>
      </c>
      <c r="R6" s="30">
        <f t="shared" si="0"/>
        <v>1446</v>
      </c>
      <c r="S6" s="30">
        <f t="shared" si="0"/>
        <v>2031</v>
      </c>
      <c r="T6" s="30">
        <f t="shared" si="0"/>
        <v>2512</v>
      </c>
      <c r="U6" s="30">
        <f t="shared" si="0"/>
        <v>758</v>
      </c>
      <c r="V6" s="30">
        <f t="shared" si="0"/>
        <v>2526</v>
      </c>
      <c r="W6" s="30">
        <f t="shared" si="0"/>
        <v>2556</v>
      </c>
      <c r="X6" s="30">
        <f t="shared" si="0"/>
        <v>1831</v>
      </c>
      <c r="Y6" s="30">
        <f t="shared" si="0"/>
        <v>1824</v>
      </c>
      <c r="Z6" s="30">
        <f t="shared" si="0"/>
        <v>2807</v>
      </c>
      <c r="AA6" s="30">
        <f t="shared" si="0"/>
        <v>679</v>
      </c>
      <c r="AB6" s="30">
        <f t="shared" si="0"/>
        <v>1181</v>
      </c>
      <c r="AC6" s="30">
        <f t="shared" si="0"/>
        <v>2229</v>
      </c>
      <c r="AD6" s="30">
        <f t="shared" si="0"/>
        <v>1992</v>
      </c>
      <c r="AE6" s="30">
        <f t="shared" si="0"/>
        <v>2183</v>
      </c>
      <c r="AF6" s="30">
        <f t="shared" si="0"/>
        <v>2075</v>
      </c>
      <c r="AG6" s="30">
        <f t="shared" si="0"/>
        <v>1876</v>
      </c>
      <c r="AH6" s="30">
        <f t="shared" si="0"/>
        <v>1074</v>
      </c>
      <c r="AI6" s="30">
        <f t="shared" si="0"/>
        <v>2627</v>
      </c>
      <c r="AJ6" s="30">
        <f t="shared" si="0"/>
        <v>2237</v>
      </c>
      <c r="AK6" s="30">
        <f t="shared" si="0"/>
        <v>493</v>
      </c>
      <c r="AL6" s="30">
        <f t="shared" si="0"/>
        <v>2186</v>
      </c>
      <c r="AM6" s="30">
        <f t="shared" si="0"/>
        <v>2807</v>
      </c>
      <c r="AN6" s="30">
        <f t="shared" si="0"/>
        <v>1141</v>
      </c>
      <c r="AO6" s="30">
        <f t="shared" si="0"/>
        <v>846</v>
      </c>
      <c r="AP6" s="30">
        <f t="shared" si="0"/>
        <v>817</v>
      </c>
      <c r="AQ6" s="30">
        <f t="shared" si="0"/>
        <v>913</v>
      </c>
      <c r="AR6" s="30">
        <f t="shared" si="0"/>
        <v>1658</v>
      </c>
      <c r="AS6" s="17">
        <f>SUM(C6:AR6)</f>
        <v>67505</v>
      </c>
      <c r="AT6" t="s">
        <v>82</v>
      </c>
      <c r="AU6" s="30">
        <f>AU5-AU25+AU24+AU27</f>
        <v>5459286</v>
      </c>
    </row>
    <row r="7" spans="2:48" ht="12.75">
      <c r="B7" t="s">
        <v>114</v>
      </c>
      <c r="C7" s="30">
        <f>C6-C4</f>
        <v>-1</v>
      </c>
      <c r="D7" s="30">
        <f aca="true" t="shared" si="1" ref="D7:AS7">D6-D4</f>
        <v>1</v>
      </c>
      <c r="E7" s="30">
        <f t="shared" si="1"/>
        <v>1</v>
      </c>
      <c r="F7" s="30">
        <f t="shared" si="1"/>
        <v>0</v>
      </c>
      <c r="G7" s="30">
        <f t="shared" si="1"/>
        <v>-4</v>
      </c>
      <c r="H7" s="30">
        <f t="shared" si="1"/>
        <v>9</v>
      </c>
      <c r="I7" s="30">
        <f t="shared" si="1"/>
        <v>-6</v>
      </c>
      <c r="J7" s="30">
        <f t="shared" si="1"/>
        <v>1</v>
      </c>
      <c r="K7" s="30">
        <f t="shared" si="1"/>
        <v>4</v>
      </c>
      <c r="L7" s="30">
        <f t="shared" si="1"/>
        <v>210</v>
      </c>
      <c r="M7" s="30">
        <f t="shared" si="1"/>
        <v>38</v>
      </c>
      <c r="N7" s="30">
        <f t="shared" si="1"/>
        <v>20</v>
      </c>
      <c r="O7" s="30">
        <f t="shared" si="1"/>
        <v>32</v>
      </c>
      <c r="P7" s="30">
        <f t="shared" si="1"/>
        <v>1</v>
      </c>
      <c r="Q7" s="30">
        <f t="shared" si="1"/>
        <v>21</v>
      </c>
      <c r="R7" s="30">
        <f t="shared" si="1"/>
        <v>29</v>
      </c>
      <c r="S7" s="30">
        <f t="shared" si="1"/>
        <v>-3</v>
      </c>
      <c r="T7" s="30">
        <f t="shared" si="1"/>
        <v>3</v>
      </c>
      <c r="U7" s="30">
        <f t="shared" si="1"/>
        <v>9</v>
      </c>
      <c r="V7" s="30">
        <f t="shared" si="1"/>
        <v>-4</v>
      </c>
      <c r="W7" s="30">
        <f t="shared" si="1"/>
        <v>16</v>
      </c>
      <c r="X7" s="30">
        <f t="shared" si="1"/>
        <v>3</v>
      </c>
      <c r="Y7" s="30">
        <f t="shared" si="1"/>
        <v>6</v>
      </c>
      <c r="Z7" s="30">
        <f t="shared" si="1"/>
        <v>-23</v>
      </c>
      <c r="AA7" s="30">
        <f t="shared" si="1"/>
        <v>11</v>
      </c>
      <c r="AB7" s="30">
        <f t="shared" si="1"/>
        <v>28</v>
      </c>
      <c r="AC7" s="30">
        <f t="shared" si="1"/>
        <v>7</v>
      </c>
      <c r="AD7" s="30">
        <f t="shared" si="1"/>
        <v>9</v>
      </c>
      <c r="AE7" s="30">
        <f t="shared" si="1"/>
        <v>7</v>
      </c>
      <c r="AF7" s="30">
        <f t="shared" si="1"/>
        <v>10</v>
      </c>
      <c r="AG7" s="30">
        <f t="shared" si="1"/>
        <v>2</v>
      </c>
      <c r="AH7" s="30">
        <f>AH6-AH4</f>
        <v>2</v>
      </c>
      <c r="AI7" s="30">
        <f t="shared" si="1"/>
        <v>8</v>
      </c>
      <c r="AJ7" s="30">
        <f t="shared" si="1"/>
        <v>-2</v>
      </c>
      <c r="AK7" s="30">
        <f t="shared" si="1"/>
        <v>12</v>
      </c>
      <c r="AL7" s="30">
        <f t="shared" si="1"/>
        <v>2</v>
      </c>
      <c r="AM7" s="30">
        <f t="shared" si="1"/>
        <v>164</v>
      </c>
      <c r="AN7" s="30">
        <f t="shared" si="1"/>
        <v>10</v>
      </c>
      <c r="AO7" s="30">
        <f t="shared" si="1"/>
        <v>0</v>
      </c>
      <c r="AP7" s="30">
        <f t="shared" si="1"/>
        <v>4</v>
      </c>
      <c r="AQ7" s="30">
        <f t="shared" si="1"/>
        <v>4</v>
      </c>
      <c r="AR7" s="30">
        <f t="shared" si="1"/>
        <v>203</v>
      </c>
      <c r="AS7" s="30">
        <f t="shared" si="1"/>
        <v>844</v>
      </c>
      <c r="AT7" s="36" t="s">
        <v>114</v>
      </c>
      <c r="AU7" s="37">
        <f>AU6-AU4</f>
        <v>-24802</v>
      </c>
      <c r="AV7" s="33" t="s">
        <v>135</v>
      </c>
    </row>
    <row r="8" spans="1:47" ht="15">
      <c r="A8">
        <v>2</v>
      </c>
      <c r="B8" s="1" t="s">
        <v>3</v>
      </c>
      <c r="C8" s="17">
        <v>300</v>
      </c>
      <c r="D8" s="17">
        <v>28</v>
      </c>
      <c r="E8" s="17">
        <v>800</v>
      </c>
      <c r="F8" s="17">
        <v>1000</v>
      </c>
      <c r="G8" s="17">
        <v>1400</v>
      </c>
      <c r="H8" s="17">
        <v>1300</v>
      </c>
      <c r="I8" s="17">
        <v>1600</v>
      </c>
      <c r="J8" s="17">
        <v>900</v>
      </c>
      <c r="K8" s="17">
        <v>1900</v>
      </c>
      <c r="L8" s="17">
        <v>241</v>
      </c>
      <c r="M8" s="17">
        <v>1900</v>
      </c>
      <c r="N8" s="17">
        <v>1500</v>
      </c>
      <c r="O8" s="17">
        <v>2200</v>
      </c>
      <c r="P8" s="17">
        <v>2000</v>
      </c>
      <c r="Q8" s="17">
        <v>1300</v>
      </c>
      <c r="R8" s="17">
        <v>1300</v>
      </c>
      <c r="S8" s="17">
        <v>1900</v>
      </c>
      <c r="T8" s="17">
        <v>2400</v>
      </c>
      <c r="U8" s="17">
        <v>700</v>
      </c>
      <c r="V8" s="17">
        <v>2400</v>
      </c>
      <c r="W8" s="17">
        <v>2400</v>
      </c>
      <c r="X8" s="17">
        <v>1700</v>
      </c>
      <c r="Y8" s="17">
        <v>1700</v>
      </c>
      <c r="Z8" s="17">
        <v>2700</v>
      </c>
      <c r="AA8" s="17">
        <v>600</v>
      </c>
      <c r="AB8" s="17">
        <v>1000</v>
      </c>
      <c r="AC8" s="17">
        <v>2100</v>
      </c>
      <c r="AD8" s="17">
        <v>1800</v>
      </c>
      <c r="AE8" s="17">
        <v>2000</v>
      </c>
      <c r="AF8" s="17">
        <v>1900</v>
      </c>
      <c r="AG8" s="17">
        <v>1700</v>
      </c>
      <c r="AH8" s="17">
        <v>1000</v>
      </c>
      <c r="AI8" s="17">
        <v>2500</v>
      </c>
      <c r="AJ8" s="17">
        <v>2100</v>
      </c>
      <c r="AK8" s="17">
        <v>400</v>
      </c>
      <c r="AL8" s="17">
        <v>2000</v>
      </c>
      <c r="AM8" s="17">
        <v>2500</v>
      </c>
      <c r="AN8" s="17">
        <v>1000</v>
      </c>
      <c r="AO8" s="17">
        <v>800</v>
      </c>
      <c r="AP8" s="17">
        <v>800</v>
      </c>
      <c r="AQ8" s="17">
        <v>900</v>
      </c>
      <c r="AR8" s="17">
        <v>1400</v>
      </c>
      <c r="AS8" s="17">
        <f>SUM(C8:AR8)</f>
        <v>62069</v>
      </c>
      <c r="AT8" s="8" t="s">
        <v>3</v>
      </c>
      <c r="AU8" s="31">
        <v>4904629</v>
      </c>
    </row>
    <row r="9" spans="1:47" ht="15">
      <c r="A9">
        <v>3</v>
      </c>
      <c r="B9" s="1" t="s">
        <v>4</v>
      </c>
      <c r="C9" s="17">
        <v>120</v>
      </c>
      <c r="D9" s="17">
        <v>18</v>
      </c>
      <c r="E9" s="17">
        <v>468</v>
      </c>
      <c r="F9" s="17">
        <v>301</v>
      </c>
      <c r="G9" s="17">
        <v>546</v>
      </c>
      <c r="H9" s="17">
        <v>651</v>
      </c>
      <c r="I9" s="17">
        <v>1027</v>
      </c>
      <c r="J9" s="17">
        <v>353</v>
      </c>
      <c r="K9" s="17">
        <v>913</v>
      </c>
      <c r="L9" s="17">
        <v>110</v>
      </c>
      <c r="M9" s="17">
        <v>908</v>
      </c>
      <c r="N9" s="17">
        <v>809</v>
      </c>
      <c r="O9" s="17">
        <v>1172</v>
      </c>
      <c r="P9" s="17">
        <v>1069</v>
      </c>
      <c r="Q9" s="17">
        <v>638</v>
      </c>
      <c r="R9" s="17">
        <v>745</v>
      </c>
      <c r="S9" s="17">
        <v>1176</v>
      </c>
      <c r="T9" s="17">
        <v>1207</v>
      </c>
      <c r="U9" s="17">
        <v>329</v>
      </c>
      <c r="V9" s="17">
        <v>983</v>
      </c>
      <c r="W9" s="17">
        <v>665</v>
      </c>
      <c r="X9" s="17">
        <v>782</v>
      </c>
      <c r="Y9" s="17">
        <v>701</v>
      </c>
      <c r="Z9" s="17">
        <v>902</v>
      </c>
      <c r="AA9" s="17">
        <v>170</v>
      </c>
      <c r="AB9" s="17">
        <v>488</v>
      </c>
      <c r="AC9" s="17">
        <v>1159</v>
      </c>
      <c r="AD9" s="17">
        <v>799</v>
      </c>
      <c r="AE9" s="17">
        <v>1030</v>
      </c>
      <c r="AF9" s="17">
        <v>691</v>
      </c>
      <c r="AG9" s="17">
        <v>559</v>
      </c>
      <c r="AH9" s="17">
        <v>272</v>
      </c>
      <c r="AI9" s="17">
        <v>1189</v>
      </c>
      <c r="AJ9" s="17">
        <v>903</v>
      </c>
      <c r="AK9" s="17">
        <v>137</v>
      </c>
      <c r="AL9" s="17">
        <v>1215</v>
      </c>
      <c r="AM9" s="17">
        <v>1170</v>
      </c>
      <c r="AN9" s="17">
        <v>475</v>
      </c>
      <c r="AO9" s="17">
        <v>472</v>
      </c>
      <c r="AP9" s="17">
        <v>304</v>
      </c>
      <c r="AQ9" s="17">
        <v>443</v>
      </c>
      <c r="AR9" s="17">
        <v>818</v>
      </c>
      <c r="AS9" s="17">
        <f>SUM(C9:AR9)</f>
        <v>28887</v>
      </c>
      <c r="AT9" s="8" t="s">
        <v>4</v>
      </c>
      <c r="AU9" s="31">
        <v>1957737</v>
      </c>
    </row>
    <row r="10" spans="1:47" ht="15">
      <c r="A10">
        <v>4</v>
      </c>
      <c r="B10" s="1" t="s">
        <v>5</v>
      </c>
      <c r="C10" s="17">
        <v>3</v>
      </c>
      <c r="D10" s="17">
        <v>1</v>
      </c>
      <c r="E10" s="17">
        <v>6</v>
      </c>
      <c r="F10" s="17">
        <v>1</v>
      </c>
      <c r="G10" s="17">
        <v>11</v>
      </c>
      <c r="H10" s="17">
        <v>6</v>
      </c>
      <c r="I10" s="17">
        <v>100</v>
      </c>
      <c r="J10" s="17">
        <v>2</v>
      </c>
      <c r="K10" s="17">
        <v>10</v>
      </c>
      <c r="L10" s="17">
        <v>66</v>
      </c>
      <c r="M10" s="17">
        <v>32</v>
      </c>
      <c r="N10" s="17">
        <v>14</v>
      </c>
      <c r="O10" s="17">
        <v>14</v>
      </c>
      <c r="P10" s="17">
        <v>11</v>
      </c>
      <c r="Q10" s="17">
        <v>32</v>
      </c>
      <c r="R10" s="17">
        <v>65</v>
      </c>
      <c r="S10" s="17">
        <v>6</v>
      </c>
      <c r="T10" s="17">
        <v>10</v>
      </c>
      <c r="U10" s="17">
        <v>0</v>
      </c>
      <c r="V10" s="17">
        <v>59</v>
      </c>
      <c r="W10" s="17">
        <v>19</v>
      </c>
      <c r="X10" s="17">
        <v>5</v>
      </c>
      <c r="Y10" s="17">
        <v>6</v>
      </c>
      <c r="Z10" s="17">
        <v>3</v>
      </c>
      <c r="AA10" s="17">
        <v>1</v>
      </c>
      <c r="AB10" s="17">
        <v>15</v>
      </c>
      <c r="AC10" s="17">
        <v>4</v>
      </c>
      <c r="AD10" s="17">
        <v>3</v>
      </c>
      <c r="AE10" s="17">
        <v>13</v>
      </c>
      <c r="AF10" s="17">
        <v>7</v>
      </c>
      <c r="AG10" s="17">
        <v>21</v>
      </c>
      <c r="AH10" s="17">
        <v>7</v>
      </c>
      <c r="AI10" s="17">
        <v>32</v>
      </c>
      <c r="AJ10" s="17">
        <v>12</v>
      </c>
      <c r="AK10" s="17">
        <v>2</v>
      </c>
      <c r="AL10" s="17">
        <v>6</v>
      </c>
      <c r="AM10" s="17">
        <v>3</v>
      </c>
      <c r="AN10" s="17">
        <v>27</v>
      </c>
      <c r="AO10" s="17">
        <v>36</v>
      </c>
      <c r="AP10" s="17">
        <v>36</v>
      </c>
      <c r="AQ10" s="17">
        <v>37</v>
      </c>
      <c r="AR10" s="17">
        <v>18</v>
      </c>
      <c r="AS10" s="17">
        <f>SUM(C10:AR10)</f>
        <v>762</v>
      </c>
      <c r="AT10" s="8" t="s">
        <v>5</v>
      </c>
      <c r="AU10" s="31">
        <v>143960</v>
      </c>
    </row>
    <row r="11" spans="1:47" ht="15">
      <c r="A11" t="s">
        <v>99</v>
      </c>
      <c r="B11" s="1" t="s">
        <v>6</v>
      </c>
      <c r="C11" s="17">
        <f aca="true" t="shared" si="2" ref="C11:AR11">SUM(C9:C10)</f>
        <v>123</v>
      </c>
      <c r="D11" s="17">
        <f t="shared" si="2"/>
        <v>19</v>
      </c>
      <c r="E11" s="17">
        <f t="shared" si="2"/>
        <v>474</v>
      </c>
      <c r="F11" s="17">
        <f t="shared" si="2"/>
        <v>302</v>
      </c>
      <c r="G11" s="17">
        <f t="shared" si="2"/>
        <v>557</v>
      </c>
      <c r="H11" s="17">
        <f t="shared" si="2"/>
        <v>657</v>
      </c>
      <c r="I11" s="17">
        <f t="shared" si="2"/>
        <v>1127</v>
      </c>
      <c r="J11" s="17">
        <f t="shared" si="2"/>
        <v>355</v>
      </c>
      <c r="K11" s="17">
        <f t="shared" si="2"/>
        <v>923</v>
      </c>
      <c r="L11" s="17">
        <f t="shared" si="2"/>
        <v>176</v>
      </c>
      <c r="M11" s="17">
        <f t="shared" si="2"/>
        <v>940</v>
      </c>
      <c r="N11" s="17">
        <f t="shared" si="2"/>
        <v>823</v>
      </c>
      <c r="O11" s="17">
        <f t="shared" si="2"/>
        <v>1186</v>
      </c>
      <c r="P11" s="17">
        <f t="shared" si="2"/>
        <v>1080</v>
      </c>
      <c r="Q11" s="17">
        <f t="shared" si="2"/>
        <v>670</v>
      </c>
      <c r="R11" s="17">
        <f t="shared" si="2"/>
        <v>810</v>
      </c>
      <c r="S11" s="17">
        <f t="shared" si="2"/>
        <v>1182</v>
      </c>
      <c r="T11" s="17">
        <f t="shared" si="2"/>
        <v>1217</v>
      </c>
      <c r="U11" s="17">
        <f t="shared" si="2"/>
        <v>329</v>
      </c>
      <c r="V11" s="17">
        <f t="shared" si="2"/>
        <v>1042</v>
      </c>
      <c r="W11" s="17">
        <f t="shared" si="2"/>
        <v>684</v>
      </c>
      <c r="X11" s="17">
        <f t="shared" si="2"/>
        <v>787</v>
      </c>
      <c r="Y11" s="17">
        <f t="shared" si="2"/>
        <v>707</v>
      </c>
      <c r="Z11" s="17">
        <f t="shared" si="2"/>
        <v>905</v>
      </c>
      <c r="AA11" s="17">
        <f t="shared" si="2"/>
        <v>171</v>
      </c>
      <c r="AB11" s="17">
        <f t="shared" si="2"/>
        <v>503</v>
      </c>
      <c r="AC11" s="17">
        <f t="shared" si="2"/>
        <v>1163</v>
      </c>
      <c r="AD11" s="17">
        <f t="shared" si="2"/>
        <v>802</v>
      </c>
      <c r="AE11" s="17">
        <f t="shared" si="2"/>
        <v>1043</v>
      </c>
      <c r="AF11" s="17">
        <f t="shared" si="2"/>
        <v>698</v>
      </c>
      <c r="AG11" s="17">
        <f t="shared" si="2"/>
        <v>580</v>
      </c>
      <c r="AH11" s="17">
        <f t="shared" si="2"/>
        <v>279</v>
      </c>
      <c r="AI11" s="17">
        <f t="shared" si="2"/>
        <v>1221</v>
      </c>
      <c r="AJ11" s="17">
        <f t="shared" si="2"/>
        <v>915</v>
      </c>
      <c r="AK11" s="17">
        <f t="shared" si="2"/>
        <v>139</v>
      </c>
      <c r="AL11" s="17">
        <f t="shared" si="2"/>
        <v>1221</v>
      </c>
      <c r="AM11" s="17">
        <f t="shared" si="2"/>
        <v>1173</v>
      </c>
      <c r="AN11" s="17">
        <f t="shared" si="2"/>
        <v>502</v>
      </c>
      <c r="AO11" s="17">
        <f t="shared" si="2"/>
        <v>508</v>
      </c>
      <c r="AP11" s="17">
        <f t="shared" si="2"/>
        <v>340</v>
      </c>
      <c r="AQ11" s="17">
        <f t="shared" si="2"/>
        <v>480</v>
      </c>
      <c r="AR11" s="17">
        <f t="shared" si="2"/>
        <v>836</v>
      </c>
      <c r="AS11" s="17">
        <f>SUM(C11:AR11)</f>
        <v>29649</v>
      </c>
      <c r="AT11" s="8" t="s">
        <v>6</v>
      </c>
      <c r="AU11" s="17">
        <f>SUM(AU9:AU10)</f>
        <v>2101697</v>
      </c>
    </row>
    <row r="12" spans="1:47" ht="15">
      <c r="A12" t="s">
        <v>100</v>
      </c>
      <c r="B12" s="1" t="s">
        <v>7</v>
      </c>
      <c r="C12" s="18">
        <f aca="true" t="shared" si="3" ref="C12:AS12">C11/C5</f>
        <v>0.3464788732394366</v>
      </c>
      <c r="D12" s="18">
        <f t="shared" si="3"/>
        <v>0.59375</v>
      </c>
      <c r="E12" s="18">
        <f t="shared" si="3"/>
        <v>0.5479768786127167</v>
      </c>
      <c r="F12" s="18">
        <f t="shared" si="3"/>
        <v>0.26375545851528387</v>
      </c>
      <c r="G12" s="18">
        <f t="shared" si="3"/>
        <v>0.36005171299288946</v>
      </c>
      <c r="H12" s="18">
        <f t="shared" si="3"/>
        <v>0.4433198380566802</v>
      </c>
      <c r="I12" s="18">
        <f t="shared" si="3"/>
        <v>0.6410693970420933</v>
      </c>
      <c r="J12" s="18">
        <f t="shared" si="3"/>
        <v>0.36863966770508827</v>
      </c>
      <c r="K12" s="18">
        <f t="shared" si="3"/>
        <v>0.4513447432762836</v>
      </c>
      <c r="L12" s="18">
        <f t="shared" si="3"/>
        <v>0.6308243727598566</v>
      </c>
      <c r="M12" s="18">
        <f t="shared" si="3"/>
        <v>0.4543257612373127</v>
      </c>
      <c r="N12" s="18">
        <f t="shared" si="3"/>
        <v>0.48698224852071004</v>
      </c>
      <c r="O12" s="18">
        <f t="shared" si="3"/>
        <v>0.5027554048325562</v>
      </c>
      <c r="P12" s="18">
        <f t="shared" si="3"/>
        <v>0.48890900860117703</v>
      </c>
      <c r="Q12" s="18">
        <f t="shared" si="3"/>
        <v>0.4419525065963061</v>
      </c>
      <c r="R12" s="18">
        <f t="shared" si="3"/>
        <v>0.5609418282548476</v>
      </c>
      <c r="S12" s="18">
        <f t="shared" si="3"/>
        <v>0.5845697329376854</v>
      </c>
      <c r="T12" s="18">
        <f t="shared" si="3"/>
        <v>0.4862165401518178</v>
      </c>
      <c r="U12" s="18">
        <f t="shared" si="3"/>
        <v>0.4323258869908016</v>
      </c>
      <c r="V12" s="18">
        <f t="shared" si="3"/>
        <v>0.41316415543219664</v>
      </c>
      <c r="W12" s="18">
        <f t="shared" si="3"/>
        <v>0.2696097753251872</v>
      </c>
      <c r="X12" s="18">
        <f t="shared" si="3"/>
        <v>0.42748506246605106</v>
      </c>
      <c r="Y12" s="18">
        <f t="shared" si="3"/>
        <v>0.39103982300884954</v>
      </c>
      <c r="Z12" s="18">
        <f t="shared" si="3"/>
        <v>0.32379248658318427</v>
      </c>
      <c r="AA12" s="18">
        <f t="shared" si="3"/>
        <v>0.25</v>
      </c>
      <c r="AB12" s="18">
        <f t="shared" si="3"/>
        <v>0.43436960276338515</v>
      </c>
      <c r="AC12" s="18">
        <f t="shared" si="3"/>
        <v>0.5234023402340234</v>
      </c>
      <c r="AD12" s="18">
        <f t="shared" si="3"/>
        <v>0.4056651492159838</v>
      </c>
      <c r="AE12" s="18">
        <f t="shared" si="3"/>
        <v>0.4848907484890749</v>
      </c>
      <c r="AF12" s="18">
        <f t="shared" si="3"/>
        <v>0.3370352486721391</v>
      </c>
      <c r="AG12" s="18">
        <f t="shared" si="3"/>
        <v>0.3103263777421081</v>
      </c>
      <c r="AH12" s="18">
        <f t="shared" si="3"/>
        <v>0.25857275254865614</v>
      </c>
      <c r="AI12" s="18">
        <f t="shared" si="3"/>
        <v>0.46674311926605505</v>
      </c>
      <c r="AJ12" s="18">
        <f t="shared" si="3"/>
        <v>0.4114208633093525</v>
      </c>
      <c r="AK12" s="18">
        <f t="shared" si="3"/>
        <v>0.28024193548387094</v>
      </c>
      <c r="AL12" s="18">
        <f t="shared" si="3"/>
        <v>0.56086357372531</v>
      </c>
      <c r="AM12" s="18">
        <f t="shared" si="3"/>
        <v>0.4205808533524561</v>
      </c>
      <c r="AN12" s="18">
        <f t="shared" si="3"/>
        <v>0.43690165361183636</v>
      </c>
      <c r="AO12" s="18">
        <f t="shared" si="3"/>
        <v>0.5969447708578144</v>
      </c>
      <c r="AP12" s="18">
        <f t="shared" si="3"/>
        <v>0.4101326899879373</v>
      </c>
      <c r="AQ12" s="18">
        <f t="shared" si="3"/>
        <v>0.5257393209200438</v>
      </c>
      <c r="AR12" s="18">
        <f t="shared" si="3"/>
        <v>0.5048309178743962</v>
      </c>
      <c r="AS12" s="18">
        <f t="shared" si="3"/>
        <v>0.4395179222627413</v>
      </c>
      <c r="AT12" s="8" t="s">
        <v>7</v>
      </c>
      <c r="AU12" s="18">
        <f>AU11/AU5</f>
        <v>0.3859633432549885</v>
      </c>
    </row>
    <row r="13" spans="1:47" ht="15">
      <c r="A13" t="s">
        <v>101</v>
      </c>
      <c r="B13" s="1" t="s">
        <v>31</v>
      </c>
      <c r="C13" s="18">
        <f aca="true" t="shared" si="4" ref="C13:AS13">C10/C11</f>
        <v>0.024390243902439025</v>
      </c>
      <c r="D13" s="18">
        <f t="shared" si="4"/>
        <v>0.05263157894736842</v>
      </c>
      <c r="E13" s="18">
        <f t="shared" si="4"/>
        <v>0.012658227848101266</v>
      </c>
      <c r="F13" s="18">
        <f t="shared" si="4"/>
        <v>0.0033112582781456954</v>
      </c>
      <c r="G13" s="18">
        <f t="shared" si="4"/>
        <v>0.019748653500897665</v>
      </c>
      <c r="H13" s="18">
        <f t="shared" si="4"/>
        <v>0.0091324200913242</v>
      </c>
      <c r="I13" s="18">
        <f t="shared" si="4"/>
        <v>0.08873114463176575</v>
      </c>
      <c r="J13" s="18">
        <f t="shared" si="4"/>
        <v>0.005633802816901409</v>
      </c>
      <c r="K13" s="18">
        <f t="shared" si="4"/>
        <v>0.010834236186348862</v>
      </c>
      <c r="L13" s="18">
        <f t="shared" si="4"/>
        <v>0.375</v>
      </c>
      <c r="M13" s="18">
        <f t="shared" si="4"/>
        <v>0.03404255319148936</v>
      </c>
      <c r="N13" s="18">
        <f t="shared" si="4"/>
        <v>0.01701093560145808</v>
      </c>
      <c r="O13" s="18">
        <f t="shared" si="4"/>
        <v>0.011804384485666104</v>
      </c>
      <c r="P13" s="18">
        <f t="shared" si="4"/>
        <v>0.010185185185185186</v>
      </c>
      <c r="Q13" s="18">
        <f t="shared" si="4"/>
        <v>0.04776119402985075</v>
      </c>
      <c r="R13" s="18">
        <f t="shared" si="4"/>
        <v>0.08024691358024691</v>
      </c>
      <c r="S13" s="18">
        <f t="shared" si="4"/>
        <v>0.005076142131979695</v>
      </c>
      <c r="T13" s="18">
        <f t="shared" si="4"/>
        <v>0.008216926869350863</v>
      </c>
      <c r="U13" s="18">
        <f t="shared" si="4"/>
        <v>0</v>
      </c>
      <c r="V13" s="18">
        <f t="shared" si="4"/>
        <v>0.05662188099808062</v>
      </c>
      <c r="W13" s="18">
        <f t="shared" si="4"/>
        <v>0.027777777777777776</v>
      </c>
      <c r="X13" s="18">
        <f t="shared" si="4"/>
        <v>0.0063532401524777635</v>
      </c>
      <c r="Y13" s="18">
        <f t="shared" si="4"/>
        <v>0.008486562942008486</v>
      </c>
      <c r="Z13" s="18">
        <f t="shared" si="4"/>
        <v>0.0033149171270718232</v>
      </c>
      <c r="AA13" s="18">
        <f t="shared" si="4"/>
        <v>0.005847953216374269</v>
      </c>
      <c r="AB13" s="18">
        <f t="shared" si="4"/>
        <v>0.02982107355864811</v>
      </c>
      <c r="AC13" s="18">
        <f t="shared" si="4"/>
        <v>0.0034393809114359416</v>
      </c>
      <c r="AD13" s="18">
        <f t="shared" si="4"/>
        <v>0.003740648379052369</v>
      </c>
      <c r="AE13" s="18">
        <f t="shared" si="4"/>
        <v>0.012464046021093002</v>
      </c>
      <c r="AF13" s="18">
        <f t="shared" si="4"/>
        <v>0.01002865329512894</v>
      </c>
      <c r="AG13" s="18">
        <f t="shared" si="4"/>
        <v>0.03620689655172414</v>
      </c>
      <c r="AH13" s="18">
        <f t="shared" si="4"/>
        <v>0.025089605734767026</v>
      </c>
      <c r="AI13" s="18">
        <f t="shared" si="4"/>
        <v>0.02620802620802621</v>
      </c>
      <c r="AJ13" s="18">
        <f t="shared" si="4"/>
        <v>0.013114754098360656</v>
      </c>
      <c r="AK13" s="18">
        <f t="shared" si="4"/>
        <v>0.014388489208633094</v>
      </c>
      <c r="AL13" s="18">
        <f t="shared" si="4"/>
        <v>0.004914004914004914</v>
      </c>
      <c r="AM13" s="18">
        <f t="shared" si="4"/>
        <v>0.0025575447570332483</v>
      </c>
      <c r="AN13" s="18">
        <f t="shared" si="4"/>
        <v>0.053784860557768925</v>
      </c>
      <c r="AO13" s="18">
        <f t="shared" si="4"/>
        <v>0.07086614173228346</v>
      </c>
      <c r="AP13" s="18">
        <f t="shared" si="4"/>
        <v>0.10588235294117647</v>
      </c>
      <c r="AQ13" s="18">
        <f t="shared" si="4"/>
        <v>0.07708333333333334</v>
      </c>
      <c r="AR13" s="18">
        <f t="shared" si="4"/>
        <v>0.0215311004784689</v>
      </c>
      <c r="AS13" s="18">
        <f t="shared" si="4"/>
        <v>0.025700698168572296</v>
      </c>
      <c r="AT13" s="8" t="s">
        <v>31</v>
      </c>
      <c r="AU13" s="18">
        <f>AU10/AU11</f>
        <v>0.06849702882956012</v>
      </c>
    </row>
    <row r="14" spans="1:47" ht="15">
      <c r="A14">
        <v>5</v>
      </c>
      <c r="B14" s="1" t="s">
        <v>8</v>
      </c>
      <c r="C14" s="17">
        <v>177</v>
      </c>
      <c r="D14" s="17">
        <v>9</v>
      </c>
      <c r="E14" s="17">
        <v>326</v>
      </c>
      <c r="F14" s="17">
        <v>698</v>
      </c>
      <c r="G14" s="17">
        <v>843</v>
      </c>
      <c r="H14" s="17">
        <v>643</v>
      </c>
      <c r="I14" s="29">
        <v>473</v>
      </c>
      <c r="J14" s="17">
        <v>545</v>
      </c>
      <c r="K14" s="17">
        <v>977</v>
      </c>
      <c r="L14" s="17">
        <v>65</v>
      </c>
      <c r="M14" s="17">
        <v>960</v>
      </c>
      <c r="N14" s="17">
        <v>677</v>
      </c>
      <c r="O14" s="17">
        <v>1014</v>
      </c>
      <c r="P14" s="17">
        <v>920</v>
      </c>
      <c r="Q14" s="17">
        <v>630</v>
      </c>
      <c r="R14" s="17">
        <v>490</v>
      </c>
      <c r="S14" s="17">
        <v>718</v>
      </c>
      <c r="T14" s="17">
        <v>1183</v>
      </c>
      <c r="U14" s="17">
        <v>371</v>
      </c>
      <c r="V14" s="17">
        <v>1358</v>
      </c>
      <c r="W14" s="17">
        <v>1716</v>
      </c>
      <c r="X14" s="17">
        <v>913</v>
      </c>
      <c r="Y14" s="17">
        <v>993</v>
      </c>
      <c r="Z14" s="17">
        <v>1795</v>
      </c>
      <c r="AA14" s="17">
        <v>429</v>
      </c>
      <c r="AB14" s="17">
        <v>497</v>
      </c>
      <c r="AC14" s="17">
        <v>937</v>
      </c>
      <c r="AD14" s="17">
        <v>998</v>
      </c>
      <c r="AE14" s="17">
        <v>957</v>
      </c>
      <c r="AF14" s="17">
        <v>1202</v>
      </c>
      <c r="AG14" s="17">
        <v>1120</v>
      </c>
      <c r="AH14" s="17">
        <v>721</v>
      </c>
      <c r="AI14" s="17">
        <v>1279</v>
      </c>
      <c r="AJ14" s="17">
        <v>1185</v>
      </c>
      <c r="AK14" s="17">
        <v>261</v>
      </c>
      <c r="AL14" s="17">
        <v>779</v>
      </c>
      <c r="AM14" s="17">
        <v>1327</v>
      </c>
      <c r="AN14" s="17">
        <v>498</v>
      </c>
      <c r="AO14" s="17">
        <v>292</v>
      </c>
      <c r="AP14" s="17">
        <v>460</v>
      </c>
      <c r="AQ14" s="17">
        <v>420</v>
      </c>
      <c r="AR14" s="17">
        <v>564</v>
      </c>
      <c r="AS14" s="17">
        <f>SUM(C14:AR14)</f>
        <v>32420</v>
      </c>
      <c r="AT14" s="8" t="s">
        <v>8</v>
      </c>
      <c r="AU14" s="31">
        <v>2802917</v>
      </c>
    </row>
    <row r="15" spans="1:47" ht="15">
      <c r="A15">
        <v>6</v>
      </c>
      <c r="B15" s="1" t="s">
        <v>9</v>
      </c>
      <c r="C15" s="17">
        <v>3</v>
      </c>
      <c r="D15" s="17">
        <v>1</v>
      </c>
      <c r="E15" s="17">
        <v>6</v>
      </c>
      <c r="F15" s="17">
        <v>1</v>
      </c>
      <c r="G15" s="17">
        <v>11</v>
      </c>
      <c r="H15" s="17">
        <v>6</v>
      </c>
      <c r="I15" s="17">
        <v>100</v>
      </c>
      <c r="J15" s="17">
        <v>2</v>
      </c>
      <c r="K15" s="17">
        <v>10</v>
      </c>
      <c r="L15" s="17">
        <v>66</v>
      </c>
      <c r="M15" s="17">
        <v>32</v>
      </c>
      <c r="N15" s="17">
        <v>14</v>
      </c>
      <c r="O15" s="17">
        <v>14</v>
      </c>
      <c r="P15" s="17">
        <v>11</v>
      </c>
      <c r="Q15" s="17">
        <v>32</v>
      </c>
      <c r="R15" s="17">
        <v>65</v>
      </c>
      <c r="S15" s="17">
        <v>6</v>
      </c>
      <c r="T15" s="17">
        <v>10</v>
      </c>
      <c r="U15" s="17">
        <v>0</v>
      </c>
      <c r="V15" s="17">
        <v>59</v>
      </c>
      <c r="W15" s="17">
        <v>19</v>
      </c>
      <c r="X15" s="17">
        <v>5</v>
      </c>
      <c r="Y15" s="17">
        <v>6</v>
      </c>
      <c r="Z15" s="17">
        <v>3</v>
      </c>
      <c r="AA15" s="17">
        <v>1</v>
      </c>
      <c r="AB15" s="17">
        <v>15</v>
      </c>
      <c r="AC15" s="17">
        <v>4</v>
      </c>
      <c r="AD15" s="17">
        <v>3</v>
      </c>
      <c r="AE15" s="17">
        <v>13</v>
      </c>
      <c r="AF15" s="17">
        <v>7</v>
      </c>
      <c r="AG15" s="17">
        <v>21</v>
      </c>
      <c r="AH15" s="17">
        <v>7</v>
      </c>
      <c r="AI15" s="17">
        <v>32</v>
      </c>
      <c r="AJ15" s="17">
        <v>12</v>
      </c>
      <c r="AK15" s="17">
        <v>2</v>
      </c>
      <c r="AL15" s="17">
        <v>6</v>
      </c>
      <c r="AM15" s="17">
        <v>3</v>
      </c>
      <c r="AN15" s="17">
        <v>27</v>
      </c>
      <c r="AO15" s="17">
        <v>36</v>
      </c>
      <c r="AP15" s="17">
        <v>36</v>
      </c>
      <c r="AQ15" s="17">
        <v>37</v>
      </c>
      <c r="AR15" s="17">
        <v>18</v>
      </c>
      <c r="AS15" s="17">
        <f>SUM(C15:AR15)</f>
        <v>762</v>
      </c>
      <c r="AT15" s="8" t="s">
        <v>9</v>
      </c>
      <c r="AU15" s="31">
        <v>143883</v>
      </c>
    </row>
    <row r="16" spans="1:47" ht="15">
      <c r="A16">
        <v>7</v>
      </c>
      <c r="B16" s="1" t="s">
        <v>10</v>
      </c>
      <c r="C16" s="17">
        <v>120</v>
      </c>
      <c r="D16" s="17">
        <v>18</v>
      </c>
      <c r="E16" s="17">
        <v>468</v>
      </c>
      <c r="F16" s="17">
        <v>301</v>
      </c>
      <c r="G16" s="17">
        <v>545</v>
      </c>
      <c r="H16" s="17">
        <v>651</v>
      </c>
      <c r="I16" s="17">
        <v>1027</v>
      </c>
      <c r="J16" s="17">
        <v>353</v>
      </c>
      <c r="K16" s="17">
        <v>913</v>
      </c>
      <c r="L16" s="17">
        <v>110</v>
      </c>
      <c r="M16" s="17">
        <v>908</v>
      </c>
      <c r="N16" s="17">
        <v>809</v>
      </c>
      <c r="O16" s="17">
        <v>1172</v>
      </c>
      <c r="P16" s="17">
        <v>1069</v>
      </c>
      <c r="Q16" s="17">
        <v>638</v>
      </c>
      <c r="R16" s="17">
        <v>745</v>
      </c>
      <c r="S16" s="17">
        <v>1176</v>
      </c>
      <c r="T16" s="17">
        <v>1207</v>
      </c>
      <c r="U16" s="17">
        <v>329</v>
      </c>
      <c r="V16" s="17">
        <v>982</v>
      </c>
      <c r="W16" s="17">
        <v>664</v>
      </c>
      <c r="X16" s="17">
        <v>782</v>
      </c>
      <c r="Y16" s="17">
        <v>701</v>
      </c>
      <c r="Z16" s="17">
        <v>902</v>
      </c>
      <c r="AA16" s="17">
        <v>170</v>
      </c>
      <c r="AB16" s="17">
        <v>488</v>
      </c>
      <c r="AC16" s="17">
        <v>1159</v>
      </c>
      <c r="AD16" s="17">
        <v>798</v>
      </c>
      <c r="AE16" s="17">
        <v>1030</v>
      </c>
      <c r="AF16" s="17">
        <v>691</v>
      </c>
      <c r="AG16" s="17">
        <v>559</v>
      </c>
      <c r="AH16" s="17">
        <v>272</v>
      </c>
      <c r="AI16" s="17">
        <v>1189</v>
      </c>
      <c r="AJ16" s="17">
        <v>903</v>
      </c>
      <c r="AK16" s="17">
        <v>137</v>
      </c>
      <c r="AL16" s="17">
        <v>1214</v>
      </c>
      <c r="AM16" s="17">
        <v>1170</v>
      </c>
      <c r="AN16" s="17">
        <v>475</v>
      </c>
      <c r="AO16" s="17">
        <v>472</v>
      </c>
      <c r="AP16" s="17">
        <v>304</v>
      </c>
      <c r="AQ16" s="17">
        <v>443</v>
      </c>
      <c r="AR16" s="17">
        <v>818</v>
      </c>
      <c r="AS16" s="17">
        <f>SUM(C16:AR16)</f>
        <v>28882</v>
      </c>
      <c r="AT16" s="8" t="s">
        <v>10</v>
      </c>
      <c r="AU16" s="31">
        <v>1953145</v>
      </c>
    </row>
    <row r="17" spans="1:47" ht="15">
      <c r="A17" t="s">
        <v>102</v>
      </c>
      <c r="B17" s="1" t="s">
        <v>13</v>
      </c>
      <c r="C17" s="17">
        <f aca="true" t="shared" si="5" ref="C17:AU17">SUM(C15:C16)</f>
        <v>123</v>
      </c>
      <c r="D17" s="17">
        <f t="shared" si="5"/>
        <v>19</v>
      </c>
      <c r="E17" s="17">
        <f t="shared" si="5"/>
        <v>474</v>
      </c>
      <c r="F17" s="17">
        <f t="shared" si="5"/>
        <v>302</v>
      </c>
      <c r="G17" s="17">
        <f t="shared" si="5"/>
        <v>556</v>
      </c>
      <c r="H17" s="17">
        <f t="shared" si="5"/>
        <v>657</v>
      </c>
      <c r="I17" s="17">
        <f t="shared" si="5"/>
        <v>1127</v>
      </c>
      <c r="J17" s="17">
        <f t="shared" si="5"/>
        <v>355</v>
      </c>
      <c r="K17" s="17">
        <f t="shared" si="5"/>
        <v>923</v>
      </c>
      <c r="L17" s="17">
        <f t="shared" si="5"/>
        <v>176</v>
      </c>
      <c r="M17" s="17">
        <f t="shared" si="5"/>
        <v>940</v>
      </c>
      <c r="N17" s="17">
        <f t="shared" si="5"/>
        <v>823</v>
      </c>
      <c r="O17" s="17">
        <f t="shared" si="5"/>
        <v>1186</v>
      </c>
      <c r="P17" s="17">
        <f t="shared" si="5"/>
        <v>1080</v>
      </c>
      <c r="Q17" s="17">
        <f t="shared" si="5"/>
        <v>670</v>
      </c>
      <c r="R17" s="17">
        <f t="shared" si="5"/>
        <v>810</v>
      </c>
      <c r="S17" s="17">
        <f t="shared" si="5"/>
        <v>1182</v>
      </c>
      <c r="T17" s="17">
        <f t="shared" si="5"/>
        <v>1217</v>
      </c>
      <c r="U17" s="17">
        <f t="shared" si="5"/>
        <v>329</v>
      </c>
      <c r="V17" s="17">
        <f t="shared" si="5"/>
        <v>1041</v>
      </c>
      <c r="W17" s="17">
        <f t="shared" si="5"/>
        <v>683</v>
      </c>
      <c r="X17" s="17">
        <f t="shared" si="5"/>
        <v>787</v>
      </c>
      <c r="Y17" s="17">
        <f t="shared" si="5"/>
        <v>707</v>
      </c>
      <c r="Z17" s="17">
        <f t="shared" si="5"/>
        <v>905</v>
      </c>
      <c r="AA17" s="17">
        <f t="shared" si="5"/>
        <v>171</v>
      </c>
      <c r="AB17" s="17">
        <f t="shared" si="5"/>
        <v>503</v>
      </c>
      <c r="AC17" s="17">
        <f t="shared" si="5"/>
        <v>1163</v>
      </c>
      <c r="AD17" s="17">
        <f t="shared" si="5"/>
        <v>801</v>
      </c>
      <c r="AE17" s="17">
        <f t="shared" si="5"/>
        <v>1043</v>
      </c>
      <c r="AF17" s="17">
        <f t="shared" si="5"/>
        <v>698</v>
      </c>
      <c r="AG17" s="17">
        <f t="shared" si="5"/>
        <v>580</v>
      </c>
      <c r="AH17" s="17">
        <f>SUM(AH15:AH16)</f>
        <v>279</v>
      </c>
      <c r="AI17" s="17">
        <f t="shared" si="5"/>
        <v>1221</v>
      </c>
      <c r="AJ17" s="17">
        <f t="shared" si="5"/>
        <v>915</v>
      </c>
      <c r="AK17" s="17">
        <f t="shared" si="5"/>
        <v>139</v>
      </c>
      <c r="AL17" s="17">
        <f t="shared" si="5"/>
        <v>1220</v>
      </c>
      <c r="AM17" s="17">
        <f t="shared" si="5"/>
        <v>1173</v>
      </c>
      <c r="AN17" s="17">
        <f t="shared" si="5"/>
        <v>502</v>
      </c>
      <c r="AO17" s="17">
        <f t="shared" si="5"/>
        <v>508</v>
      </c>
      <c r="AP17" s="17">
        <f t="shared" si="5"/>
        <v>340</v>
      </c>
      <c r="AQ17" s="17">
        <f>SUM(AQ15:AQ16)</f>
        <v>480</v>
      </c>
      <c r="AR17" s="17">
        <f>SUM(AR15:AR16)</f>
        <v>836</v>
      </c>
      <c r="AS17" s="17">
        <f t="shared" si="5"/>
        <v>29644</v>
      </c>
      <c r="AT17" s="8" t="s">
        <v>13</v>
      </c>
      <c r="AU17" s="17">
        <f t="shared" si="5"/>
        <v>2097028</v>
      </c>
    </row>
    <row r="18" spans="1:47" ht="15">
      <c r="A18" t="s">
        <v>106</v>
      </c>
      <c r="B18" s="1" t="s">
        <v>28</v>
      </c>
      <c r="C18" s="17">
        <f aca="true" t="shared" si="6" ref="C18:AR18">C11-C17</f>
        <v>0</v>
      </c>
      <c r="D18" s="17">
        <f t="shared" si="6"/>
        <v>0</v>
      </c>
      <c r="E18" s="17">
        <f t="shared" si="6"/>
        <v>0</v>
      </c>
      <c r="F18" s="17">
        <f t="shared" si="6"/>
        <v>0</v>
      </c>
      <c r="G18" s="17">
        <f t="shared" si="6"/>
        <v>1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0</v>
      </c>
      <c r="R18" s="17">
        <f t="shared" si="6"/>
        <v>0</v>
      </c>
      <c r="S18" s="17">
        <f t="shared" si="6"/>
        <v>0</v>
      </c>
      <c r="T18" s="17">
        <f t="shared" si="6"/>
        <v>0</v>
      </c>
      <c r="U18" s="17">
        <f t="shared" si="6"/>
        <v>0</v>
      </c>
      <c r="V18" s="17">
        <f t="shared" si="6"/>
        <v>1</v>
      </c>
      <c r="W18" s="17">
        <f t="shared" si="6"/>
        <v>1</v>
      </c>
      <c r="X18" s="17">
        <f t="shared" si="6"/>
        <v>0</v>
      </c>
      <c r="Y18" s="17">
        <f t="shared" si="6"/>
        <v>0</v>
      </c>
      <c r="Z18" s="17">
        <f t="shared" si="6"/>
        <v>0</v>
      </c>
      <c r="AA18" s="17">
        <f t="shared" si="6"/>
        <v>0</v>
      </c>
      <c r="AB18" s="17">
        <f t="shared" si="6"/>
        <v>0</v>
      </c>
      <c r="AC18" s="17">
        <f t="shared" si="6"/>
        <v>0</v>
      </c>
      <c r="AD18" s="17">
        <f t="shared" si="6"/>
        <v>1</v>
      </c>
      <c r="AE18" s="17">
        <f t="shared" si="6"/>
        <v>0</v>
      </c>
      <c r="AF18" s="17">
        <f t="shared" si="6"/>
        <v>0</v>
      </c>
      <c r="AG18" s="17">
        <f t="shared" si="6"/>
        <v>0</v>
      </c>
      <c r="AH18" s="17">
        <f t="shared" si="6"/>
        <v>0</v>
      </c>
      <c r="AI18" s="17">
        <f t="shared" si="6"/>
        <v>0</v>
      </c>
      <c r="AJ18" s="17">
        <f t="shared" si="6"/>
        <v>0</v>
      </c>
      <c r="AK18" s="17">
        <f t="shared" si="6"/>
        <v>0</v>
      </c>
      <c r="AL18" s="17">
        <f t="shared" si="6"/>
        <v>1</v>
      </c>
      <c r="AM18" s="17">
        <f t="shared" si="6"/>
        <v>0</v>
      </c>
      <c r="AN18" s="17">
        <f t="shared" si="6"/>
        <v>0</v>
      </c>
      <c r="AO18" s="17">
        <f t="shared" si="6"/>
        <v>0</v>
      </c>
      <c r="AP18" s="17">
        <f t="shared" si="6"/>
        <v>0</v>
      </c>
      <c r="AQ18" s="17">
        <f t="shared" si="6"/>
        <v>0</v>
      </c>
      <c r="AR18" s="17">
        <f t="shared" si="6"/>
        <v>0</v>
      </c>
      <c r="AS18" s="17">
        <f>SUM(C18:AR18)</f>
        <v>5</v>
      </c>
      <c r="AT18" s="8" t="s">
        <v>28</v>
      </c>
      <c r="AU18" s="17">
        <f>AU11-AU17</f>
        <v>4669</v>
      </c>
    </row>
    <row r="19" spans="2:47" ht="15">
      <c r="B19" s="1" t="s">
        <v>32</v>
      </c>
      <c r="C19" s="19">
        <f aca="true" t="shared" si="7" ref="C19:AS19">C18/C11</f>
        <v>0</v>
      </c>
      <c r="D19" s="19">
        <f t="shared" si="7"/>
        <v>0</v>
      </c>
      <c r="E19" s="19">
        <f t="shared" si="7"/>
        <v>0</v>
      </c>
      <c r="F19" s="19">
        <f t="shared" si="7"/>
        <v>0</v>
      </c>
      <c r="G19" s="19">
        <f t="shared" si="7"/>
        <v>0.0017953321364452424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si="7"/>
        <v>0</v>
      </c>
      <c r="M19" s="19">
        <f t="shared" si="7"/>
        <v>0</v>
      </c>
      <c r="N19" s="19">
        <f t="shared" si="7"/>
        <v>0</v>
      </c>
      <c r="O19" s="19">
        <f t="shared" si="7"/>
        <v>0</v>
      </c>
      <c r="P19" s="19">
        <f t="shared" si="7"/>
        <v>0</v>
      </c>
      <c r="Q19" s="19">
        <f t="shared" si="7"/>
        <v>0</v>
      </c>
      <c r="R19" s="19">
        <f t="shared" si="7"/>
        <v>0</v>
      </c>
      <c r="S19" s="19">
        <f t="shared" si="7"/>
        <v>0</v>
      </c>
      <c r="T19" s="19">
        <f t="shared" si="7"/>
        <v>0</v>
      </c>
      <c r="U19" s="19">
        <f t="shared" si="7"/>
        <v>0</v>
      </c>
      <c r="V19" s="19">
        <f t="shared" si="7"/>
        <v>0.0009596928982725527</v>
      </c>
      <c r="W19" s="19">
        <f t="shared" si="7"/>
        <v>0.0014619883040935672</v>
      </c>
      <c r="X19" s="19">
        <f t="shared" si="7"/>
        <v>0</v>
      </c>
      <c r="Y19" s="19">
        <f t="shared" si="7"/>
        <v>0</v>
      </c>
      <c r="Z19" s="19">
        <f t="shared" si="7"/>
        <v>0</v>
      </c>
      <c r="AA19" s="19">
        <f t="shared" si="7"/>
        <v>0</v>
      </c>
      <c r="AB19" s="19">
        <f t="shared" si="7"/>
        <v>0</v>
      </c>
      <c r="AC19" s="19">
        <f t="shared" si="7"/>
        <v>0</v>
      </c>
      <c r="AD19" s="19">
        <f t="shared" si="7"/>
        <v>0.0012468827930174563</v>
      </c>
      <c r="AE19" s="19">
        <f t="shared" si="7"/>
        <v>0</v>
      </c>
      <c r="AF19" s="19">
        <f t="shared" si="7"/>
        <v>0</v>
      </c>
      <c r="AG19" s="19">
        <f t="shared" si="7"/>
        <v>0</v>
      </c>
      <c r="AH19" s="19">
        <f t="shared" si="7"/>
        <v>0</v>
      </c>
      <c r="AI19" s="19">
        <f t="shared" si="7"/>
        <v>0</v>
      </c>
      <c r="AJ19" s="19">
        <f t="shared" si="7"/>
        <v>0</v>
      </c>
      <c r="AK19" s="19">
        <f t="shared" si="7"/>
        <v>0</v>
      </c>
      <c r="AL19" s="19">
        <f t="shared" si="7"/>
        <v>0.000819000819000819</v>
      </c>
      <c r="AM19" s="19">
        <f t="shared" si="7"/>
        <v>0</v>
      </c>
      <c r="AN19" s="19">
        <f t="shared" si="7"/>
        <v>0</v>
      </c>
      <c r="AO19" s="19">
        <f t="shared" si="7"/>
        <v>0</v>
      </c>
      <c r="AP19" s="19">
        <f t="shared" si="7"/>
        <v>0</v>
      </c>
      <c r="AQ19" s="19">
        <f t="shared" si="7"/>
        <v>0</v>
      </c>
      <c r="AR19" s="19">
        <f t="shared" si="7"/>
        <v>0</v>
      </c>
      <c r="AS19" s="19">
        <f t="shared" si="7"/>
        <v>0.0001686397517622854</v>
      </c>
      <c r="AT19" s="8" t="s">
        <v>32</v>
      </c>
      <c r="AU19" s="19">
        <f>AU18/AU11</f>
        <v>0.002221538118958156</v>
      </c>
    </row>
    <row r="20" spans="1:47" ht="15">
      <c r="A20">
        <v>8</v>
      </c>
      <c r="B20" s="1" t="s">
        <v>11</v>
      </c>
      <c r="C20" s="17">
        <v>5</v>
      </c>
      <c r="D20" s="17">
        <v>2</v>
      </c>
      <c r="E20" s="17">
        <v>15</v>
      </c>
      <c r="F20" s="17">
        <v>9</v>
      </c>
      <c r="G20" s="17">
        <v>9</v>
      </c>
      <c r="H20" s="17">
        <v>8</v>
      </c>
      <c r="I20" s="17">
        <v>12</v>
      </c>
      <c r="J20" s="17">
        <v>20</v>
      </c>
      <c r="K20" s="17">
        <v>13</v>
      </c>
      <c r="L20" s="17">
        <v>6</v>
      </c>
      <c r="M20" s="17">
        <v>14</v>
      </c>
      <c r="N20" s="17">
        <v>10</v>
      </c>
      <c r="O20" s="17">
        <v>13</v>
      </c>
      <c r="P20" s="17">
        <v>61</v>
      </c>
      <c r="Q20" s="17">
        <v>14</v>
      </c>
      <c r="R20" s="17">
        <v>40</v>
      </c>
      <c r="S20" s="17">
        <v>11</v>
      </c>
      <c r="T20" s="17">
        <v>22</v>
      </c>
      <c r="U20" s="17">
        <v>2</v>
      </c>
      <c r="V20" s="17">
        <v>14</v>
      </c>
      <c r="W20" s="17">
        <v>15</v>
      </c>
      <c r="X20" s="17">
        <v>7</v>
      </c>
      <c r="Y20" s="17">
        <v>18</v>
      </c>
      <c r="Z20" s="17">
        <v>11</v>
      </c>
      <c r="AA20" s="17">
        <v>2</v>
      </c>
      <c r="AB20" s="17">
        <v>13</v>
      </c>
      <c r="AC20" s="17">
        <v>31</v>
      </c>
      <c r="AD20" s="17">
        <v>16</v>
      </c>
      <c r="AE20" s="17">
        <v>24</v>
      </c>
      <c r="AF20" s="17">
        <v>15</v>
      </c>
      <c r="AG20" s="17">
        <v>15</v>
      </c>
      <c r="AH20" s="17">
        <v>0</v>
      </c>
      <c r="AI20" s="17">
        <v>21</v>
      </c>
      <c r="AJ20" s="17">
        <v>5</v>
      </c>
      <c r="AK20" s="17">
        <v>2</v>
      </c>
      <c r="AL20" s="17">
        <v>41</v>
      </c>
      <c r="AM20" s="17">
        <v>34</v>
      </c>
      <c r="AN20" s="17">
        <v>6</v>
      </c>
      <c r="AO20" s="17">
        <v>7</v>
      </c>
      <c r="AP20" s="17">
        <v>4</v>
      </c>
      <c r="AQ20" s="17">
        <v>0</v>
      </c>
      <c r="AR20" s="17">
        <v>7</v>
      </c>
      <c r="AS20" s="17">
        <f>SUM(C20:AR20)</f>
        <v>594</v>
      </c>
      <c r="AT20" s="8" t="s">
        <v>11</v>
      </c>
      <c r="AU20" s="31">
        <v>47710</v>
      </c>
    </row>
    <row r="21" spans="1:47" ht="15">
      <c r="A21">
        <v>9</v>
      </c>
      <c r="B21" s="1" t="s">
        <v>12</v>
      </c>
      <c r="C21" s="17">
        <v>118</v>
      </c>
      <c r="D21" s="17">
        <v>17</v>
      </c>
      <c r="E21" s="17">
        <v>459</v>
      </c>
      <c r="F21" s="17">
        <v>293</v>
      </c>
      <c r="G21" s="17">
        <v>547</v>
      </c>
      <c r="H21" s="17">
        <v>649</v>
      </c>
      <c r="I21" s="17">
        <v>1115</v>
      </c>
      <c r="J21" s="17">
        <v>335</v>
      </c>
      <c r="K21" s="17">
        <v>910</v>
      </c>
      <c r="L21" s="17">
        <v>170</v>
      </c>
      <c r="M21" s="17">
        <v>926</v>
      </c>
      <c r="N21" s="17">
        <v>813</v>
      </c>
      <c r="O21" s="17">
        <v>1173</v>
      </c>
      <c r="P21" s="17">
        <v>1019</v>
      </c>
      <c r="Q21" s="17">
        <v>656</v>
      </c>
      <c r="R21" s="17">
        <v>770</v>
      </c>
      <c r="S21" s="17">
        <v>1171</v>
      </c>
      <c r="T21" s="17">
        <v>1195</v>
      </c>
      <c r="U21" s="17">
        <v>327</v>
      </c>
      <c r="V21" s="17">
        <v>1027</v>
      </c>
      <c r="W21" s="17">
        <v>668</v>
      </c>
      <c r="X21" s="17">
        <v>780</v>
      </c>
      <c r="Y21" s="17">
        <v>689</v>
      </c>
      <c r="Z21" s="17">
        <v>894</v>
      </c>
      <c r="AA21" s="17">
        <v>169</v>
      </c>
      <c r="AB21" s="17">
        <v>490</v>
      </c>
      <c r="AC21" s="17">
        <v>1132</v>
      </c>
      <c r="AD21" s="17">
        <v>785</v>
      </c>
      <c r="AE21" s="17">
        <v>1019</v>
      </c>
      <c r="AF21" s="17">
        <v>683</v>
      </c>
      <c r="AG21" s="17">
        <v>565</v>
      </c>
      <c r="AH21" s="17">
        <v>279</v>
      </c>
      <c r="AI21" s="17">
        <v>1200</v>
      </c>
      <c r="AJ21" s="17">
        <v>910</v>
      </c>
      <c r="AK21" s="17">
        <v>137</v>
      </c>
      <c r="AL21" s="17">
        <v>1179</v>
      </c>
      <c r="AM21" s="17">
        <v>1139</v>
      </c>
      <c r="AN21" s="17">
        <v>496</v>
      </c>
      <c r="AO21" s="17">
        <v>501</v>
      </c>
      <c r="AP21" s="17">
        <v>336</v>
      </c>
      <c r="AQ21" s="17">
        <v>480</v>
      </c>
      <c r="AR21" s="17">
        <v>829</v>
      </c>
      <c r="AS21" s="17">
        <f>SUM(C21:AR21)</f>
        <v>29050</v>
      </c>
      <c r="AT21" s="8" t="s">
        <v>12</v>
      </c>
      <c r="AU21" s="31">
        <v>2049318</v>
      </c>
    </row>
    <row r="22" spans="1:47" ht="15">
      <c r="A22" t="s">
        <v>103</v>
      </c>
      <c r="B22" s="1" t="s">
        <v>14</v>
      </c>
      <c r="C22" s="17">
        <f aca="true" t="shared" si="8" ref="C22:AU22">SUM(C20:C21)</f>
        <v>123</v>
      </c>
      <c r="D22" s="17">
        <f t="shared" si="8"/>
        <v>19</v>
      </c>
      <c r="E22" s="17">
        <f t="shared" si="8"/>
        <v>474</v>
      </c>
      <c r="F22" s="17">
        <f t="shared" si="8"/>
        <v>302</v>
      </c>
      <c r="G22" s="17">
        <f t="shared" si="8"/>
        <v>556</v>
      </c>
      <c r="H22" s="17">
        <f t="shared" si="8"/>
        <v>657</v>
      </c>
      <c r="I22" s="17">
        <f t="shared" si="8"/>
        <v>1127</v>
      </c>
      <c r="J22" s="17">
        <f t="shared" si="8"/>
        <v>355</v>
      </c>
      <c r="K22" s="17">
        <f t="shared" si="8"/>
        <v>923</v>
      </c>
      <c r="L22" s="17">
        <f t="shared" si="8"/>
        <v>176</v>
      </c>
      <c r="M22" s="17">
        <f t="shared" si="8"/>
        <v>940</v>
      </c>
      <c r="N22" s="17">
        <f t="shared" si="8"/>
        <v>823</v>
      </c>
      <c r="O22" s="17">
        <f t="shared" si="8"/>
        <v>1186</v>
      </c>
      <c r="P22" s="17">
        <f t="shared" si="8"/>
        <v>1080</v>
      </c>
      <c r="Q22" s="17">
        <f t="shared" si="8"/>
        <v>670</v>
      </c>
      <c r="R22" s="17">
        <f t="shared" si="8"/>
        <v>810</v>
      </c>
      <c r="S22" s="17">
        <f t="shared" si="8"/>
        <v>1182</v>
      </c>
      <c r="T22" s="17">
        <f t="shared" si="8"/>
        <v>1217</v>
      </c>
      <c r="U22" s="17">
        <f t="shared" si="8"/>
        <v>329</v>
      </c>
      <c r="V22" s="17">
        <f t="shared" si="8"/>
        <v>1041</v>
      </c>
      <c r="W22" s="17">
        <f t="shared" si="8"/>
        <v>683</v>
      </c>
      <c r="X22" s="17">
        <f t="shared" si="8"/>
        <v>787</v>
      </c>
      <c r="Y22" s="17">
        <f t="shared" si="8"/>
        <v>707</v>
      </c>
      <c r="Z22" s="17">
        <f t="shared" si="8"/>
        <v>905</v>
      </c>
      <c r="AA22" s="17">
        <f t="shared" si="8"/>
        <v>171</v>
      </c>
      <c r="AB22" s="17">
        <f t="shared" si="8"/>
        <v>503</v>
      </c>
      <c r="AC22" s="17">
        <f t="shared" si="8"/>
        <v>1163</v>
      </c>
      <c r="AD22" s="17">
        <f t="shared" si="8"/>
        <v>801</v>
      </c>
      <c r="AE22" s="17">
        <f t="shared" si="8"/>
        <v>1043</v>
      </c>
      <c r="AF22" s="17">
        <f t="shared" si="8"/>
        <v>698</v>
      </c>
      <c r="AG22" s="17">
        <f t="shared" si="8"/>
        <v>580</v>
      </c>
      <c r="AH22" s="17">
        <f t="shared" si="8"/>
        <v>279</v>
      </c>
      <c r="AI22" s="17">
        <f t="shared" si="8"/>
        <v>1221</v>
      </c>
      <c r="AJ22" s="17">
        <f t="shared" si="8"/>
        <v>915</v>
      </c>
      <c r="AK22" s="17">
        <f t="shared" si="8"/>
        <v>139</v>
      </c>
      <c r="AL22" s="17">
        <f t="shared" si="8"/>
        <v>1220</v>
      </c>
      <c r="AM22" s="17">
        <f t="shared" si="8"/>
        <v>1173</v>
      </c>
      <c r="AN22" s="17">
        <f t="shared" si="8"/>
        <v>502</v>
      </c>
      <c r="AO22" s="17">
        <f t="shared" si="8"/>
        <v>508</v>
      </c>
      <c r="AP22" s="17">
        <f t="shared" si="8"/>
        <v>340</v>
      </c>
      <c r="AQ22" s="17">
        <f>SUM(AQ20:AQ21)</f>
        <v>480</v>
      </c>
      <c r="AR22" s="17">
        <f>SUM(AR20:AR21)</f>
        <v>836</v>
      </c>
      <c r="AS22" s="27">
        <f t="shared" si="8"/>
        <v>29644</v>
      </c>
      <c r="AT22" s="8" t="s">
        <v>14</v>
      </c>
      <c r="AU22" s="17">
        <f t="shared" si="8"/>
        <v>2097028</v>
      </c>
    </row>
    <row r="23" spans="1:47" ht="15">
      <c r="A23">
        <v>10</v>
      </c>
      <c r="B23" s="1" t="s">
        <v>15</v>
      </c>
      <c r="C23" s="17">
        <v>6</v>
      </c>
      <c r="D23" s="17">
        <v>13</v>
      </c>
      <c r="E23" s="17">
        <v>14</v>
      </c>
      <c r="F23" s="17">
        <v>19</v>
      </c>
      <c r="G23" s="17">
        <v>25</v>
      </c>
      <c r="H23" s="17">
        <v>24</v>
      </c>
      <c r="I23" s="17">
        <v>29</v>
      </c>
      <c r="J23" s="17">
        <v>16</v>
      </c>
      <c r="K23" s="17">
        <v>33</v>
      </c>
      <c r="L23" s="17">
        <v>1</v>
      </c>
      <c r="M23" s="17">
        <v>33</v>
      </c>
      <c r="N23" s="17">
        <v>27</v>
      </c>
      <c r="O23" s="17">
        <v>37</v>
      </c>
      <c r="P23" s="17">
        <v>35</v>
      </c>
      <c r="Q23" s="17">
        <v>24</v>
      </c>
      <c r="R23" s="17">
        <v>23</v>
      </c>
      <c r="S23" s="17">
        <v>33</v>
      </c>
      <c r="T23" s="17">
        <v>41</v>
      </c>
      <c r="U23" s="17">
        <v>12</v>
      </c>
      <c r="V23" s="17">
        <v>41</v>
      </c>
      <c r="W23" s="17">
        <v>41</v>
      </c>
      <c r="X23" s="17">
        <v>30</v>
      </c>
      <c r="Y23" s="17">
        <v>30</v>
      </c>
      <c r="Z23" s="17">
        <v>45</v>
      </c>
      <c r="AA23" s="17">
        <v>20</v>
      </c>
      <c r="AB23" s="17">
        <v>18</v>
      </c>
      <c r="AC23" s="17">
        <v>36</v>
      </c>
      <c r="AD23" s="17">
        <v>32</v>
      </c>
      <c r="AE23" s="17">
        <v>35</v>
      </c>
      <c r="AF23" s="17">
        <v>34</v>
      </c>
      <c r="AG23" s="17">
        <v>30</v>
      </c>
      <c r="AH23" s="17">
        <v>17</v>
      </c>
      <c r="AI23" s="17">
        <v>43</v>
      </c>
      <c r="AJ23" s="17">
        <v>37</v>
      </c>
      <c r="AK23" s="17">
        <v>8</v>
      </c>
      <c r="AL23" s="17">
        <v>36</v>
      </c>
      <c r="AM23" s="17">
        <v>48</v>
      </c>
      <c r="AN23" s="17">
        <v>18</v>
      </c>
      <c r="AO23" s="17">
        <v>14</v>
      </c>
      <c r="AP23" s="17">
        <v>13</v>
      </c>
      <c r="AQ23" s="17">
        <v>15</v>
      </c>
      <c r="AR23" s="17">
        <v>24</v>
      </c>
      <c r="AS23" s="17">
        <f aca="true" t="shared" si="9" ref="AS23:AS31">SUM(C23:AR23)</f>
        <v>1110</v>
      </c>
      <c r="AT23" s="8" t="s">
        <v>15</v>
      </c>
      <c r="AU23" s="31">
        <v>79501</v>
      </c>
    </row>
    <row r="24" spans="1:47" ht="15">
      <c r="A24">
        <v>11</v>
      </c>
      <c r="B24" s="1" t="s">
        <v>16</v>
      </c>
      <c r="C24" s="17">
        <v>0</v>
      </c>
      <c r="D24" s="17">
        <v>0</v>
      </c>
      <c r="E24" s="17">
        <v>7</v>
      </c>
      <c r="F24" s="17">
        <v>7</v>
      </c>
      <c r="G24" s="17">
        <v>12</v>
      </c>
      <c r="H24" s="17">
        <v>14</v>
      </c>
      <c r="I24" s="17">
        <v>12</v>
      </c>
      <c r="J24" s="17">
        <v>3</v>
      </c>
      <c r="K24" s="17">
        <v>9</v>
      </c>
      <c r="L24" s="17">
        <v>0</v>
      </c>
      <c r="M24" s="17">
        <v>21</v>
      </c>
      <c r="N24" s="17">
        <v>14</v>
      </c>
      <c r="O24" s="17">
        <v>27</v>
      </c>
      <c r="P24" s="17">
        <v>16</v>
      </c>
      <c r="Q24" s="17">
        <v>11</v>
      </c>
      <c r="R24" s="17">
        <v>16</v>
      </c>
      <c r="S24" s="17">
        <v>9</v>
      </c>
      <c r="T24" s="17">
        <v>21</v>
      </c>
      <c r="U24" s="17">
        <v>5</v>
      </c>
      <c r="V24" s="17">
        <v>20</v>
      </c>
      <c r="W24" s="17">
        <v>18</v>
      </c>
      <c r="X24" s="17">
        <v>7</v>
      </c>
      <c r="Y24" s="17">
        <v>19</v>
      </c>
      <c r="Z24" s="17">
        <v>22</v>
      </c>
      <c r="AA24" s="17">
        <v>11</v>
      </c>
      <c r="AB24" s="17">
        <v>18</v>
      </c>
      <c r="AC24" s="17">
        <v>12</v>
      </c>
      <c r="AD24" s="17">
        <v>21</v>
      </c>
      <c r="AE24" s="17">
        <v>28</v>
      </c>
      <c r="AF24" s="17">
        <v>19</v>
      </c>
      <c r="AG24" s="17">
        <v>12</v>
      </c>
      <c r="AH24" s="17">
        <v>10</v>
      </c>
      <c r="AI24" s="17">
        <v>14</v>
      </c>
      <c r="AJ24" s="17">
        <v>20</v>
      </c>
      <c r="AK24" s="17">
        <v>4</v>
      </c>
      <c r="AL24" s="17">
        <v>13</v>
      </c>
      <c r="AM24" s="17">
        <v>19</v>
      </c>
      <c r="AN24" s="17">
        <v>6</v>
      </c>
      <c r="AO24" s="17">
        <v>3</v>
      </c>
      <c r="AP24" s="17">
        <v>6</v>
      </c>
      <c r="AQ24" s="17">
        <v>4</v>
      </c>
      <c r="AR24" s="17">
        <v>11</v>
      </c>
      <c r="AS24" s="17">
        <f t="shared" si="9"/>
        <v>521</v>
      </c>
      <c r="AT24" s="8" t="s">
        <v>16</v>
      </c>
      <c r="AU24" s="31">
        <v>35590</v>
      </c>
    </row>
    <row r="25" spans="1:47" ht="15">
      <c r="A25">
        <v>12</v>
      </c>
      <c r="B25" s="1" t="s">
        <v>17</v>
      </c>
      <c r="C25" s="17">
        <v>12</v>
      </c>
      <c r="D25" s="17">
        <v>13</v>
      </c>
      <c r="E25" s="17">
        <v>8</v>
      </c>
      <c r="F25" s="17">
        <v>11</v>
      </c>
      <c r="G25" s="17">
        <v>39</v>
      </c>
      <c r="H25" s="17">
        <v>19</v>
      </c>
      <c r="I25" s="17">
        <v>11</v>
      </c>
      <c r="J25" s="17">
        <v>4</v>
      </c>
      <c r="K25" s="17">
        <v>38</v>
      </c>
      <c r="L25" s="17">
        <v>8</v>
      </c>
      <c r="M25" s="17">
        <v>17</v>
      </c>
      <c r="N25" s="17">
        <v>13</v>
      </c>
      <c r="O25" s="17">
        <v>20</v>
      </c>
      <c r="P25" s="17">
        <v>69</v>
      </c>
      <c r="Q25" s="17">
        <v>20</v>
      </c>
      <c r="R25" s="17">
        <v>18</v>
      </c>
      <c r="S25" s="17">
        <v>3</v>
      </c>
      <c r="T25" s="17">
        <v>15</v>
      </c>
      <c r="U25" s="17">
        <v>10</v>
      </c>
      <c r="V25" s="17">
        <v>20</v>
      </c>
      <c r="W25" s="17">
        <v>3</v>
      </c>
      <c r="X25" s="17">
        <v>19</v>
      </c>
      <c r="Y25" s="17">
        <v>6</v>
      </c>
      <c r="Z25" s="17">
        <v>17</v>
      </c>
      <c r="AA25" s="17">
        <v>18</v>
      </c>
      <c r="AB25" s="17">
        <v>1</v>
      </c>
      <c r="AC25" s="17">
        <v>10</v>
      </c>
      <c r="AD25" s="17">
        <v>13</v>
      </c>
      <c r="AE25" s="17">
        <v>3</v>
      </c>
      <c r="AF25" s="17">
        <v>20</v>
      </c>
      <c r="AG25" s="17">
        <v>9</v>
      </c>
      <c r="AH25" s="17">
        <v>15</v>
      </c>
      <c r="AI25" s="17">
        <v>9</v>
      </c>
      <c r="AJ25" s="17">
        <v>10</v>
      </c>
      <c r="AK25" s="17">
        <v>7</v>
      </c>
      <c r="AL25" s="17">
        <v>8</v>
      </c>
      <c r="AM25" s="17">
        <v>5</v>
      </c>
      <c r="AN25" s="17">
        <v>14</v>
      </c>
      <c r="AO25" s="17">
        <v>11</v>
      </c>
      <c r="AP25" s="17">
        <v>18</v>
      </c>
      <c r="AQ25" s="17">
        <v>5</v>
      </c>
      <c r="AR25" s="17">
        <v>10</v>
      </c>
      <c r="AS25" s="17">
        <f t="shared" si="9"/>
        <v>599</v>
      </c>
      <c r="AT25" s="8" t="s">
        <v>17</v>
      </c>
      <c r="AU25" s="31">
        <v>30202</v>
      </c>
    </row>
    <row r="26" spans="1:47" ht="15">
      <c r="A26">
        <v>13</v>
      </c>
      <c r="B26" s="1" t="s">
        <v>18</v>
      </c>
      <c r="C26" s="17">
        <v>6</v>
      </c>
      <c r="D26" s="17">
        <v>13</v>
      </c>
      <c r="E26" s="17">
        <v>7</v>
      </c>
      <c r="F26" s="17">
        <v>12</v>
      </c>
      <c r="G26" s="17">
        <v>13</v>
      </c>
      <c r="H26" s="17">
        <v>10</v>
      </c>
      <c r="I26" s="17">
        <v>17</v>
      </c>
      <c r="J26" s="17">
        <v>13</v>
      </c>
      <c r="K26" s="17">
        <v>24</v>
      </c>
      <c r="L26" s="17">
        <v>1</v>
      </c>
      <c r="M26" s="17">
        <v>12</v>
      </c>
      <c r="N26" s="17">
        <v>13</v>
      </c>
      <c r="O26" s="17">
        <v>10</v>
      </c>
      <c r="P26" s="17">
        <v>19</v>
      </c>
      <c r="Q26" s="17">
        <v>13</v>
      </c>
      <c r="R26" s="17">
        <v>7</v>
      </c>
      <c r="S26" s="17">
        <v>24</v>
      </c>
      <c r="T26" s="17">
        <v>20</v>
      </c>
      <c r="U26" s="17">
        <v>7</v>
      </c>
      <c r="V26" s="17">
        <v>21</v>
      </c>
      <c r="W26" s="17">
        <v>23</v>
      </c>
      <c r="X26" s="17">
        <v>23</v>
      </c>
      <c r="Y26" s="17">
        <v>11</v>
      </c>
      <c r="Z26" s="17">
        <v>23</v>
      </c>
      <c r="AA26" s="17">
        <v>9</v>
      </c>
      <c r="AB26" s="17">
        <v>0</v>
      </c>
      <c r="AC26" s="17">
        <v>24</v>
      </c>
      <c r="AD26" s="17">
        <v>11</v>
      </c>
      <c r="AE26" s="17">
        <v>7</v>
      </c>
      <c r="AF26" s="17">
        <v>15</v>
      </c>
      <c r="AG26" s="17">
        <v>18</v>
      </c>
      <c r="AH26" s="17">
        <v>7</v>
      </c>
      <c r="AI26" s="17">
        <v>29</v>
      </c>
      <c r="AJ26" s="17">
        <v>17</v>
      </c>
      <c r="AK26" s="17">
        <v>4</v>
      </c>
      <c r="AL26" s="17">
        <v>23</v>
      </c>
      <c r="AM26" s="17">
        <v>29</v>
      </c>
      <c r="AN26" s="17">
        <v>12</v>
      </c>
      <c r="AO26" s="17">
        <v>11</v>
      </c>
      <c r="AP26" s="17">
        <v>7</v>
      </c>
      <c r="AQ26" s="17">
        <v>11</v>
      </c>
      <c r="AR26" s="17">
        <v>13</v>
      </c>
      <c r="AS26" s="17">
        <f t="shared" si="9"/>
        <v>589</v>
      </c>
      <c r="AT26" s="8" t="s">
        <v>18</v>
      </c>
      <c r="AU26" s="31">
        <v>43911</v>
      </c>
    </row>
    <row r="27" spans="1:47" ht="15">
      <c r="A27">
        <v>14</v>
      </c>
      <c r="B27" s="1" t="s">
        <v>19</v>
      </c>
      <c r="C27" s="17">
        <v>0</v>
      </c>
      <c r="D27" s="17">
        <v>0</v>
      </c>
      <c r="E27" s="17">
        <v>3</v>
      </c>
      <c r="F27" s="17">
        <v>2</v>
      </c>
      <c r="G27" s="17">
        <v>2</v>
      </c>
      <c r="H27" s="17">
        <v>1</v>
      </c>
      <c r="I27" s="17">
        <v>3</v>
      </c>
      <c r="J27" s="17">
        <v>2</v>
      </c>
      <c r="K27" s="17">
        <v>0</v>
      </c>
      <c r="L27" s="17">
        <v>0</v>
      </c>
      <c r="M27" s="17">
        <v>5</v>
      </c>
      <c r="N27" s="17">
        <v>5</v>
      </c>
      <c r="O27" s="17">
        <v>5</v>
      </c>
      <c r="P27" s="17">
        <v>2</v>
      </c>
      <c r="Q27" s="17">
        <v>5</v>
      </c>
      <c r="R27" s="17">
        <v>4</v>
      </c>
      <c r="S27" s="17">
        <v>3</v>
      </c>
      <c r="T27" s="17">
        <v>3</v>
      </c>
      <c r="U27" s="17">
        <v>2</v>
      </c>
      <c r="V27" s="17">
        <v>4</v>
      </c>
      <c r="W27" s="17">
        <v>4</v>
      </c>
      <c r="X27" s="17">
        <v>2</v>
      </c>
      <c r="Y27" s="17">
        <v>3</v>
      </c>
      <c r="Z27" s="17">
        <v>7</v>
      </c>
      <c r="AA27" s="17">
        <v>2</v>
      </c>
      <c r="AB27" s="17">
        <v>6</v>
      </c>
      <c r="AC27" s="17">
        <v>5</v>
      </c>
      <c r="AD27" s="17">
        <v>7</v>
      </c>
      <c r="AE27" s="17">
        <v>7</v>
      </c>
      <c r="AF27" s="17">
        <v>5</v>
      </c>
      <c r="AG27" s="17">
        <v>4</v>
      </c>
      <c r="AH27" s="17">
        <v>0</v>
      </c>
      <c r="AI27" s="17">
        <v>6</v>
      </c>
      <c r="AJ27" s="17">
        <v>3</v>
      </c>
      <c r="AK27" s="17">
        <v>0</v>
      </c>
      <c r="AL27" s="17">
        <v>4</v>
      </c>
      <c r="AM27" s="17">
        <v>4</v>
      </c>
      <c r="AN27" s="17">
        <v>0</v>
      </c>
      <c r="AO27" s="17">
        <v>3</v>
      </c>
      <c r="AP27" s="17">
        <v>0</v>
      </c>
      <c r="AQ27" s="17">
        <v>1</v>
      </c>
      <c r="AR27" s="17">
        <v>1</v>
      </c>
      <c r="AS27" s="17">
        <f t="shared" si="9"/>
        <v>125</v>
      </c>
      <c r="AT27" s="8" t="s">
        <v>19</v>
      </c>
      <c r="AU27" s="31">
        <v>8570</v>
      </c>
    </row>
    <row r="28" spans="1:47" ht="15">
      <c r="A28">
        <v>15</v>
      </c>
      <c r="B28" s="14" t="s">
        <v>62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f t="shared" si="9"/>
        <v>0</v>
      </c>
      <c r="AT28" s="8" t="s">
        <v>62</v>
      </c>
      <c r="AU28" s="31">
        <v>0</v>
      </c>
    </row>
    <row r="29" spans="1:47" ht="15">
      <c r="A29">
        <v>16</v>
      </c>
      <c r="B29" s="1" t="s">
        <v>20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f t="shared" si="9"/>
        <v>0</v>
      </c>
      <c r="AT29" s="8" t="s">
        <v>20</v>
      </c>
      <c r="AU29" s="31">
        <v>68</v>
      </c>
    </row>
    <row r="30" spans="1:47" ht="15">
      <c r="A30">
        <v>17</v>
      </c>
      <c r="B30" s="1" t="s">
        <v>21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f t="shared" si="9"/>
        <v>0</v>
      </c>
      <c r="AT30" s="8" t="s">
        <v>21</v>
      </c>
      <c r="AU30" s="31">
        <v>53</v>
      </c>
    </row>
    <row r="31" spans="1:47" ht="15">
      <c r="A31">
        <v>18</v>
      </c>
      <c r="B31" s="1" t="s">
        <v>93</v>
      </c>
      <c r="C31" s="17">
        <v>84</v>
      </c>
      <c r="D31" s="17">
        <v>10</v>
      </c>
      <c r="E31" s="17">
        <v>400</v>
      </c>
      <c r="F31" s="17">
        <v>212</v>
      </c>
      <c r="G31" s="17">
        <v>414</v>
      </c>
      <c r="H31" s="17">
        <v>549</v>
      </c>
      <c r="I31" s="17">
        <v>1039</v>
      </c>
      <c r="J31" s="17">
        <v>294</v>
      </c>
      <c r="K31" s="17">
        <v>792</v>
      </c>
      <c r="L31" s="17">
        <v>126</v>
      </c>
      <c r="M31" s="17">
        <v>800</v>
      </c>
      <c r="N31" s="17">
        <v>685</v>
      </c>
      <c r="O31" s="17">
        <v>1003</v>
      </c>
      <c r="P31" s="17">
        <v>905</v>
      </c>
      <c r="Q31" s="17">
        <v>566</v>
      </c>
      <c r="R31" s="17">
        <v>689</v>
      </c>
      <c r="S31" s="17">
        <v>962</v>
      </c>
      <c r="T31" s="17">
        <v>1032</v>
      </c>
      <c r="U31" s="17">
        <v>222</v>
      </c>
      <c r="V31" s="17">
        <v>909</v>
      </c>
      <c r="W31" s="17">
        <v>568</v>
      </c>
      <c r="X31" s="17">
        <v>656</v>
      </c>
      <c r="Y31" s="17">
        <v>574</v>
      </c>
      <c r="Z31" s="17">
        <v>635</v>
      </c>
      <c r="AA31" s="17">
        <v>122</v>
      </c>
      <c r="AB31" s="17">
        <v>386</v>
      </c>
      <c r="AC31" s="17">
        <v>980</v>
      </c>
      <c r="AD31" s="17">
        <v>653</v>
      </c>
      <c r="AE31" s="17">
        <v>914</v>
      </c>
      <c r="AF31" s="17">
        <v>545</v>
      </c>
      <c r="AG31" s="17">
        <v>460</v>
      </c>
      <c r="AH31" s="17">
        <v>231</v>
      </c>
      <c r="AI31" s="17">
        <v>1065</v>
      </c>
      <c r="AJ31" s="17">
        <v>771</v>
      </c>
      <c r="AK31" s="17">
        <v>98</v>
      </c>
      <c r="AL31" s="17">
        <v>1070</v>
      </c>
      <c r="AM31" s="17">
        <v>912</v>
      </c>
      <c r="AN31" s="17">
        <v>446</v>
      </c>
      <c r="AO31" s="17">
        <v>456</v>
      </c>
      <c r="AP31" s="17">
        <v>303</v>
      </c>
      <c r="AQ31" s="17">
        <v>446</v>
      </c>
      <c r="AR31" s="17">
        <v>700</v>
      </c>
      <c r="AS31" s="17">
        <f t="shared" si="9"/>
        <v>24684</v>
      </c>
      <c r="AT31" s="43" t="s">
        <v>93</v>
      </c>
      <c r="AU31" s="31">
        <v>1655479</v>
      </c>
    </row>
    <row r="32" spans="1:47" ht="15">
      <c r="A32" t="s">
        <v>2</v>
      </c>
      <c r="B32" s="1" t="s">
        <v>22</v>
      </c>
      <c r="C32" s="19">
        <f aca="true" t="shared" si="10" ref="C32:AS32">C31/C22</f>
        <v>0.6829268292682927</v>
      </c>
      <c r="D32" s="19">
        <f t="shared" si="10"/>
        <v>0.5263157894736842</v>
      </c>
      <c r="E32" s="19">
        <f t="shared" si="10"/>
        <v>0.8438818565400844</v>
      </c>
      <c r="F32" s="19">
        <f t="shared" si="10"/>
        <v>0.7019867549668874</v>
      </c>
      <c r="G32" s="19">
        <f t="shared" si="10"/>
        <v>0.7446043165467626</v>
      </c>
      <c r="H32" s="19">
        <f t="shared" si="10"/>
        <v>0.8356164383561644</v>
      </c>
      <c r="I32" s="19">
        <f t="shared" si="10"/>
        <v>0.9219165927240461</v>
      </c>
      <c r="J32" s="19">
        <f t="shared" si="10"/>
        <v>0.828169014084507</v>
      </c>
      <c r="K32" s="19">
        <f t="shared" si="10"/>
        <v>0.8580715059588299</v>
      </c>
      <c r="L32" s="19">
        <f t="shared" si="10"/>
        <v>0.7159090909090909</v>
      </c>
      <c r="M32" s="19">
        <f t="shared" si="10"/>
        <v>0.851063829787234</v>
      </c>
      <c r="N32" s="19">
        <f t="shared" si="10"/>
        <v>0.8323207776427703</v>
      </c>
      <c r="O32" s="19">
        <f t="shared" si="10"/>
        <v>0.845699831365936</v>
      </c>
      <c r="P32" s="19">
        <f t="shared" si="10"/>
        <v>0.8379629629629629</v>
      </c>
      <c r="Q32" s="19">
        <f t="shared" si="10"/>
        <v>0.844776119402985</v>
      </c>
      <c r="R32" s="19">
        <f t="shared" si="10"/>
        <v>0.8506172839506173</v>
      </c>
      <c r="S32" s="19">
        <f t="shared" si="10"/>
        <v>0.8138747884940778</v>
      </c>
      <c r="T32" s="19">
        <f t="shared" si="10"/>
        <v>0.847986852917009</v>
      </c>
      <c r="U32" s="19">
        <f t="shared" si="10"/>
        <v>0.6747720364741642</v>
      </c>
      <c r="V32" s="19">
        <f t="shared" si="10"/>
        <v>0.8731988472622478</v>
      </c>
      <c r="W32" s="19">
        <f t="shared" si="10"/>
        <v>0.8316251830161054</v>
      </c>
      <c r="X32" s="19">
        <f t="shared" si="10"/>
        <v>0.8335451080050826</v>
      </c>
      <c r="Y32" s="19">
        <f t="shared" si="10"/>
        <v>0.8118811881188119</v>
      </c>
      <c r="Z32" s="19">
        <f t="shared" si="10"/>
        <v>0.7016574585635359</v>
      </c>
      <c r="AA32" s="19">
        <f t="shared" si="10"/>
        <v>0.7134502923976608</v>
      </c>
      <c r="AB32" s="19">
        <f t="shared" si="10"/>
        <v>0.7673956262425448</v>
      </c>
      <c r="AC32" s="19">
        <f t="shared" si="10"/>
        <v>0.8426483233018057</v>
      </c>
      <c r="AD32" s="19">
        <f t="shared" si="10"/>
        <v>0.815230961298377</v>
      </c>
      <c r="AE32" s="19">
        <f t="shared" si="10"/>
        <v>0.8763183125599233</v>
      </c>
      <c r="AF32" s="19">
        <f t="shared" si="10"/>
        <v>0.7808022922636103</v>
      </c>
      <c r="AG32" s="19">
        <f t="shared" si="10"/>
        <v>0.7931034482758621</v>
      </c>
      <c r="AH32" s="19">
        <f t="shared" si="10"/>
        <v>0.8279569892473119</v>
      </c>
      <c r="AI32" s="19">
        <f t="shared" si="10"/>
        <v>0.8722358722358723</v>
      </c>
      <c r="AJ32" s="19">
        <f t="shared" si="10"/>
        <v>0.8426229508196721</v>
      </c>
      <c r="AK32" s="19">
        <f t="shared" si="10"/>
        <v>0.7050359712230215</v>
      </c>
      <c r="AL32" s="19">
        <f t="shared" si="10"/>
        <v>0.8770491803278688</v>
      </c>
      <c r="AM32" s="19">
        <f t="shared" si="10"/>
        <v>0.7774936061381074</v>
      </c>
      <c r="AN32" s="19">
        <f t="shared" si="10"/>
        <v>0.8884462151394422</v>
      </c>
      <c r="AO32" s="19">
        <f t="shared" si="10"/>
        <v>0.8976377952755905</v>
      </c>
      <c r="AP32" s="19">
        <f t="shared" si="10"/>
        <v>0.8911764705882353</v>
      </c>
      <c r="AQ32" s="19">
        <f t="shared" si="10"/>
        <v>0.9291666666666667</v>
      </c>
      <c r="AR32" s="19">
        <f t="shared" si="10"/>
        <v>0.8373205741626795</v>
      </c>
      <c r="AS32" s="19">
        <f t="shared" si="10"/>
        <v>0.8326811496424235</v>
      </c>
      <c r="AT32" s="8" t="s">
        <v>22</v>
      </c>
      <c r="AU32" s="19">
        <f>AU31/AU22</f>
        <v>0.7894405797156738</v>
      </c>
    </row>
    <row r="33" spans="1:47" ht="15">
      <c r="A33">
        <v>19</v>
      </c>
      <c r="B33" s="1" t="s">
        <v>94</v>
      </c>
      <c r="C33" s="17">
        <v>10</v>
      </c>
      <c r="D33" s="17">
        <v>3</v>
      </c>
      <c r="E33" s="17">
        <v>19</v>
      </c>
      <c r="F33" s="17">
        <v>38</v>
      </c>
      <c r="G33" s="17">
        <v>18</v>
      </c>
      <c r="H33" s="17">
        <v>26</v>
      </c>
      <c r="I33" s="17">
        <v>22</v>
      </c>
      <c r="J33" s="17">
        <v>12</v>
      </c>
      <c r="K33" s="17">
        <v>30</v>
      </c>
      <c r="L33" s="17">
        <v>21</v>
      </c>
      <c r="M33" s="17">
        <v>33</v>
      </c>
      <c r="N33" s="17">
        <v>18</v>
      </c>
      <c r="O33" s="17">
        <v>50</v>
      </c>
      <c r="P33" s="17">
        <v>11</v>
      </c>
      <c r="Q33" s="17">
        <v>20</v>
      </c>
      <c r="R33" s="17">
        <v>13</v>
      </c>
      <c r="S33" s="17">
        <v>40</v>
      </c>
      <c r="T33" s="17">
        <v>31</v>
      </c>
      <c r="U33" s="17">
        <v>24</v>
      </c>
      <c r="V33" s="17">
        <v>33</v>
      </c>
      <c r="W33" s="17">
        <v>24</v>
      </c>
      <c r="X33" s="17">
        <v>52</v>
      </c>
      <c r="Y33" s="17">
        <v>47</v>
      </c>
      <c r="Z33" s="17">
        <v>111</v>
      </c>
      <c r="AA33" s="17">
        <v>22</v>
      </c>
      <c r="AB33" s="17">
        <v>40</v>
      </c>
      <c r="AC33" s="17">
        <v>42</v>
      </c>
      <c r="AD33" s="17">
        <v>35</v>
      </c>
      <c r="AE33" s="17">
        <v>13</v>
      </c>
      <c r="AF33" s="17">
        <v>15</v>
      </c>
      <c r="AG33" s="17">
        <v>24</v>
      </c>
      <c r="AH33" s="17">
        <v>12</v>
      </c>
      <c r="AI33" s="17">
        <v>35</v>
      </c>
      <c r="AJ33" s="17">
        <v>30</v>
      </c>
      <c r="AK33" s="17">
        <v>18</v>
      </c>
      <c r="AL33" s="17">
        <v>17</v>
      </c>
      <c r="AM33" s="17">
        <v>38</v>
      </c>
      <c r="AN33" s="17">
        <v>16</v>
      </c>
      <c r="AO33" s="17">
        <v>11</v>
      </c>
      <c r="AP33" s="17">
        <v>2</v>
      </c>
      <c r="AQ33" s="17">
        <v>10</v>
      </c>
      <c r="AR33" s="17">
        <v>48</v>
      </c>
      <c r="AS33" s="17">
        <f>SUM(C33:AR33)</f>
        <v>1134</v>
      </c>
      <c r="AT33" s="43" t="s">
        <v>94</v>
      </c>
      <c r="AU33" s="31">
        <v>92977</v>
      </c>
    </row>
    <row r="34" spans="1:47" ht="15">
      <c r="A34" t="s">
        <v>2</v>
      </c>
      <c r="B34" s="1" t="s">
        <v>22</v>
      </c>
      <c r="C34" s="19">
        <f aca="true" t="shared" si="11" ref="C34:AS34">C33/C22</f>
        <v>0.08130081300813008</v>
      </c>
      <c r="D34" s="19">
        <f t="shared" si="11"/>
        <v>0.15789473684210525</v>
      </c>
      <c r="E34" s="19">
        <f t="shared" si="11"/>
        <v>0.04008438818565401</v>
      </c>
      <c r="F34" s="19">
        <f t="shared" si="11"/>
        <v>0.12582781456953643</v>
      </c>
      <c r="G34" s="19">
        <f t="shared" si="11"/>
        <v>0.03237410071942446</v>
      </c>
      <c r="H34" s="19">
        <f t="shared" si="11"/>
        <v>0.0395738203957382</v>
      </c>
      <c r="I34" s="19">
        <f t="shared" si="11"/>
        <v>0.019520851818988466</v>
      </c>
      <c r="J34" s="19">
        <f t="shared" si="11"/>
        <v>0.03380281690140845</v>
      </c>
      <c r="K34" s="19">
        <f t="shared" si="11"/>
        <v>0.032502708559046585</v>
      </c>
      <c r="L34" s="19">
        <f t="shared" si="11"/>
        <v>0.11931818181818182</v>
      </c>
      <c r="M34" s="19">
        <f t="shared" si="11"/>
        <v>0.035106382978723406</v>
      </c>
      <c r="N34" s="19">
        <f t="shared" si="11"/>
        <v>0.02187120291616039</v>
      </c>
      <c r="O34" s="19">
        <f t="shared" si="11"/>
        <v>0.04215851602023609</v>
      </c>
      <c r="P34" s="19">
        <f t="shared" si="11"/>
        <v>0.010185185185185186</v>
      </c>
      <c r="Q34" s="19">
        <f t="shared" si="11"/>
        <v>0.029850746268656716</v>
      </c>
      <c r="R34" s="19">
        <f t="shared" si="11"/>
        <v>0.016049382716049384</v>
      </c>
      <c r="S34" s="19">
        <f t="shared" si="11"/>
        <v>0.0338409475465313</v>
      </c>
      <c r="T34" s="19">
        <f t="shared" si="11"/>
        <v>0.025472473294987676</v>
      </c>
      <c r="U34" s="19">
        <f t="shared" si="11"/>
        <v>0.0729483282674772</v>
      </c>
      <c r="V34" s="19">
        <f t="shared" si="11"/>
        <v>0.03170028818443804</v>
      </c>
      <c r="W34" s="19">
        <f t="shared" si="11"/>
        <v>0.03513909224011713</v>
      </c>
      <c r="X34" s="19">
        <f t="shared" si="11"/>
        <v>0.06607369758576874</v>
      </c>
      <c r="Y34" s="19">
        <f t="shared" si="11"/>
        <v>0.06647807637906648</v>
      </c>
      <c r="Z34" s="19">
        <f t="shared" si="11"/>
        <v>0.12265193370165746</v>
      </c>
      <c r="AA34" s="19">
        <f t="shared" si="11"/>
        <v>0.1286549707602339</v>
      </c>
      <c r="AB34" s="19">
        <f t="shared" si="11"/>
        <v>0.07952286282306163</v>
      </c>
      <c r="AC34" s="19">
        <f t="shared" si="11"/>
        <v>0.03611349957007739</v>
      </c>
      <c r="AD34" s="19">
        <f t="shared" si="11"/>
        <v>0.04369538077403246</v>
      </c>
      <c r="AE34" s="19">
        <f t="shared" si="11"/>
        <v>0.012464046021093002</v>
      </c>
      <c r="AF34" s="19">
        <f t="shared" si="11"/>
        <v>0.02148997134670487</v>
      </c>
      <c r="AG34" s="19">
        <f t="shared" si="11"/>
        <v>0.041379310344827586</v>
      </c>
      <c r="AH34" s="19">
        <f t="shared" si="11"/>
        <v>0.043010752688172046</v>
      </c>
      <c r="AI34" s="19">
        <f t="shared" si="11"/>
        <v>0.028665028665028666</v>
      </c>
      <c r="AJ34" s="19">
        <f t="shared" si="11"/>
        <v>0.03278688524590164</v>
      </c>
      <c r="AK34" s="19">
        <f t="shared" si="11"/>
        <v>0.12949640287769784</v>
      </c>
      <c r="AL34" s="19">
        <f t="shared" si="11"/>
        <v>0.013934426229508197</v>
      </c>
      <c r="AM34" s="19">
        <f t="shared" si="11"/>
        <v>0.03239556692242114</v>
      </c>
      <c r="AN34" s="19">
        <f t="shared" si="11"/>
        <v>0.03187250996015936</v>
      </c>
      <c r="AO34" s="19">
        <f t="shared" si="11"/>
        <v>0.021653543307086614</v>
      </c>
      <c r="AP34" s="19">
        <f t="shared" si="11"/>
        <v>0.0058823529411764705</v>
      </c>
      <c r="AQ34" s="19">
        <f t="shared" si="11"/>
        <v>0.020833333333333332</v>
      </c>
      <c r="AR34" s="19">
        <f t="shared" si="11"/>
        <v>0.05741626794258373</v>
      </c>
      <c r="AS34" s="19">
        <f t="shared" si="11"/>
        <v>0.03825394683578465</v>
      </c>
      <c r="AT34" s="8" t="s">
        <v>22</v>
      </c>
      <c r="AU34" s="19">
        <f>AU33/AU22</f>
        <v>0.044337510038015705</v>
      </c>
    </row>
    <row r="35" spans="1:47" ht="15">
      <c r="A35">
        <v>20</v>
      </c>
      <c r="B35" s="1" t="s">
        <v>95</v>
      </c>
      <c r="C35" s="17">
        <v>3</v>
      </c>
      <c r="D35" s="17">
        <v>2</v>
      </c>
      <c r="E35" s="17">
        <v>6</v>
      </c>
      <c r="F35" s="17">
        <v>10</v>
      </c>
      <c r="G35" s="17">
        <v>20</v>
      </c>
      <c r="H35" s="17">
        <v>13</v>
      </c>
      <c r="I35" s="17">
        <v>10</v>
      </c>
      <c r="J35" s="17">
        <v>3</v>
      </c>
      <c r="K35" s="17">
        <v>17</v>
      </c>
      <c r="L35" s="17">
        <v>3</v>
      </c>
      <c r="M35" s="17">
        <v>23</v>
      </c>
      <c r="N35" s="17">
        <v>4</v>
      </c>
      <c r="O35" s="17">
        <v>17</v>
      </c>
      <c r="P35" s="17">
        <v>16</v>
      </c>
      <c r="Q35" s="17">
        <v>10</v>
      </c>
      <c r="R35" s="17">
        <v>11</v>
      </c>
      <c r="S35" s="17">
        <v>19</v>
      </c>
      <c r="T35" s="17">
        <v>22</v>
      </c>
      <c r="U35" s="17">
        <v>15</v>
      </c>
      <c r="V35" s="17">
        <v>11</v>
      </c>
      <c r="W35" s="17">
        <v>12</v>
      </c>
      <c r="X35" s="17">
        <v>10</v>
      </c>
      <c r="Y35" s="17">
        <v>7</v>
      </c>
      <c r="Z35" s="17">
        <v>36</v>
      </c>
      <c r="AA35" s="17">
        <v>5</v>
      </c>
      <c r="AB35" s="17">
        <v>9</v>
      </c>
      <c r="AC35" s="17">
        <v>22</v>
      </c>
      <c r="AD35" s="17">
        <v>20</v>
      </c>
      <c r="AE35" s="28">
        <v>11</v>
      </c>
      <c r="AF35" s="17">
        <v>9</v>
      </c>
      <c r="AG35" s="17">
        <v>7</v>
      </c>
      <c r="AH35" s="17">
        <v>9</v>
      </c>
      <c r="AI35" s="17">
        <v>9</v>
      </c>
      <c r="AJ35" s="17">
        <v>18</v>
      </c>
      <c r="AK35" s="17">
        <v>2</v>
      </c>
      <c r="AL35" s="17">
        <v>13</v>
      </c>
      <c r="AM35" s="17">
        <v>24</v>
      </c>
      <c r="AN35" s="17">
        <v>5</v>
      </c>
      <c r="AO35" s="17">
        <v>5</v>
      </c>
      <c r="AP35" s="17">
        <v>5</v>
      </c>
      <c r="AQ35" s="17">
        <v>5</v>
      </c>
      <c r="AR35" s="17">
        <v>12</v>
      </c>
      <c r="AS35" s="17">
        <f>SUM(C35:AR35)</f>
        <v>490</v>
      </c>
      <c r="AT35" s="43" t="s">
        <v>95</v>
      </c>
      <c r="AU35" s="31">
        <v>47640</v>
      </c>
    </row>
    <row r="36" spans="1:47" ht="15">
      <c r="A36" t="s">
        <v>2</v>
      </c>
      <c r="B36" s="1" t="s">
        <v>22</v>
      </c>
      <c r="C36" s="19">
        <f aca="true" t="shared" si="12" ref="C36:AS36">C35/C22</f>
        <v>0.024390243902439025</v>
      </c>
      <c r="D36" s="19">
        <f t="shared" si="12"/>
        <v>0.10526315789473684</v>
      </c>
      <c r="E36" s="19">
        <f t="shared" si="12"/>
        <v>0.012658227848101266</v>
      </c>
      <c r="F36" s="19">
        <f t="shared" si="12"/>
        <v>0.033112582781456956</v>
      </c>
      <c r="G36" s="19">
        <f t="shared" si="12"/>
        <v>0.03597122302158273</v>
      </c>
      <c r="H36" s="19">
        <f t="shared" si="12"/>
        <v>0.0197869101978691</v>
      </c>
      <c r="I36" s="19">
        <f t="shared" si="12"/>
        <v>0.008873114463176575</v>
      </c>
      <c r="J36" s="19">
        <f t="shared" si="12"/>
        <v>0.008450704225352112</v>
      </c>
      <c r="K36" s="19">
        <f t="shared" si="12"/>
        <v>0.018418201516793065</v>
      </c>
      <c r="L36" s="19">
        <f t="shared" si="12"/>
        <v>0.017045454545454544</v>
      </c>
      <c r="M36" s="19">
        <f t="shared" si="12"/>
        <v>0.02446808510638298</v>
      </c>
      <c r="N36" s="19">
        <f t="shared" si="12"/>
        <v>0.004860267314702308</v>
      </c>
      <c r="O36" s="19">
        <f t="shared" si="12"/>
        <v>0.01433389544688027</v>
      </c>
      <c r="P36" s="19">
        <f t="shared" si="12"/>
        <v>0.014814814814814815</v>
      </c>
      <c r="Q36" s="19">
        <f t="shared" si="12"/>
        <v>0.014925373134328358</v>
      </c>
      <c r="R36" s="19">
        <f t="shared" si="12"/>
        <v>0.013580246913580247</v>
      </c>
      <c r="S36" s="19">
        <f t="shared" si="12"/>
        <v>0.016074450084602367</v>
      </c>
      <c r="T36" s="19">
        <f t="shared" si="12"/>
        <v>0.018077239112571898</v>
      </c>
      <c r="U36" s="19">
        <f t="shared" si="12"/>
        <v>0.04559270516717325</v>
      </c>
      <c r="V36" s="19">
        <f t="shared" si="12"/>
        <v>0.010566762728146013</v>
      </c>
      <c r="W36" s="19">
        <f t="shared" si="12"/>
        <v>0.017569546120058566</v>
      </c>
      <c r="X36" s="19">
        <f t="shared" si="12"/>
        <v>0.012706480304955527</v>
      </c>
      <c r="Y36" s="19">
        <f t="shared" si="12"/>
        <v>0.009900990099009901</v>
      </c>
      <c r="Z36" s="19">
        <f t="shared" si="12"/>
        <v>0.039779005524861875</v>
      </c>
      <c r="AA36" s="19">
        <f t="shared" si="12"/>
        <v>0.029239766081871343</v>
      </c>
      <c r="AB36" s="19">
        <f t="shared" si="12"/>
        <v>0.017892644135188866</v>
      </c>
      <c r="AC36" s="19">
        <f t="shared" si="12"/>
        <v>0.018916595012897677</v>
      </c>
      <c r="AD36" s="19">
        <f t="shared" si="12"/>
        <v>0.024968789013732832</v>
      </c>
      <c r="AE36" s="19">
        <f t="shared" si="12"/>
        <v>0.010546500479386385</v>
      </c>
      <c r="AF36" s="19">
        <f t="shared" si="12"/>
        <v>0.012893982808022923</v>
      </c>
      <c r="AG36" s="19">
        <f t="shared" si="12"/>
        <v>0.01206896551724138</v>
      </c>
      <c r="AH36" s="19">
        <f t="shared" si="12"/>
        <v>0.03225806451612903</v>
      </c>
      <c r="AI36" s="19">
        <f t="shared" si="12"/>
        <v>0.007371007371007371</v>
      </c>
      <c r="AJ36" s="19">
        <f t="shared" si="12"/>
        <v>0.019672131147540985</v>
      </c>
      <c r="AK36" s="19">
        <f t="shared" si="12"/>
        <v>0.014388489208633094</v>
      </c>
      <c r="AL36" s="19">
        <f t="shared" si="12"/>
        <v>0.010655737704918032</v>
      </c>
      <c r="AM36" s="19">
        <f t="shared" si="12"/>
        <v>0.020460358056265986</v>
      </c>
      <c r="AN36" s="19">
        <f t="shared" si="12"/>
        <v>0.0099601593625498</v>
      </c>
      <c r="AO36" s="19">
        <f t="shared" si="12"/>
        <v>0.00984251968503937</v>
      </c>
      <c r="AP36" s="19">
        <f t="shared" si="12"/>
        <v>0.014705882352941176</v>
      </c>
      <c r="AQ36" s="19">
        <f t="shared" si="12"/>
        <v>0.010416666666666666</v>
      </c>
      <c r="AR36" s="19">
        <f t="shared" si="12"/>
        <v>0.014354066985645933</v>
      </c>
      <c r="AS36" s="19">
        <f t="shared" si="12"/>
        <v>0.016529483200647687</v>
      </c>
      <c r="AT36" s="8" t="s">
        <v>22</v>
      </c>
      <c r="AU36" s="19">
        <f>AU35/AU22</f>
        <v>0.02271786547437612</v>
      </c>
    </row>
    <row r="37" spans="1:47" ht="15">
      <c r="A37">
        <v>21</v>
      </c>
      <c r="B37" s="1" t="s">
        <v>96</v>
      </c>
      <c r="C37" s="17">
        <v>5</v>
      </c>
      <c r="D37" s="17">
        <v>1</v>
      </c>
      <c r="E37" s="17">
        <v>4</v>
      </c>
      <c r="F37" s="17">
        <v>6</v>
      </c>
      <c r="G37" s="17">
        <v>13</v>
      </c>
      <c r="H37" s="17">
        <v>7</v>
      </c>
      <c r="I37" s="17">
        <v>11</v>
      </c>
      <c r="J37" s="17">
        <v>0</v>
      </c>
      <c r="K37" s="17">
        <v>11</v>
      </c>
      <c r="L37" s="17">
        <v>5</v>
      </c>
      <c r="M37" s="17">
        <v>11</v>
      </c>
      <c r="N37" s="17">
        <v>3</v>
      </c>
      <c r="O37" s="17">
        <v>6</v>
      </c>
      <c r="P37" s="17">
        <v>13</v>
      </c>
      <c r="Q37" s="17">
        <v>8</v>
      </c>
      <c r="R37" s="17">
        <v>5</v>
      </c>
      <c r="S37" s="17">
        <v>12</v>
      </c>
      <c r="T37" s="17">
        <v>5</v>
      </c>
      <c r="U37" s="17">
        <v>9</v>
      </c>
      <c r="V37" s="17">
        <v>7</v>
      </c>
      <c r="W37" s="17">
        <v>5</v>
      </c>
      <c r="X37" s="17">
        <v>10</v>
      </c>
      <c r="Y37" s="17">
        <v>11</v>
      </c>
      <c r="Z37" s="17">
        <v>29</v>
      </c>
      <c r="AA37" s="17">
        <v>3</v>
      </c>
      <c r="AB37" s="17">
        <v>11</v>
      </c>
      <c r="AC37" s="17">
        <v>6</v>
      </c>
      <c r="AD37" s="17">
        <v>9</v>
      </c>
      <c r="AE37" s="17">
        <v>11</v>
      </c>
      <c r="AF37" s="17">
        <v>11</v>
      </c>
      <c r="AG37" s="17">
        <v>8</v>
      </c>
      <c r="AH37" s="17">
        <v>4</v>
      </c>
      <c r="AI37" s="17">
        <v>14</v>
      </c>
      <c r="AJ37" s="17">
        <v>7</v>
      </c>
      <c r="AK37" s="17">
        <v>5</v>
      </c>
      <c r="AL37" s="17">
        <v>18</v>
      </c>
      <c r="AM37" s="17">
        <v>17</v>
      </c>
      <c r="AN37" s="17">
        <v>4</v>
      </c>
      <c r="AO37" s="17">
        <v>2</v>
      </c>
      <c r="AP37" s="17">
        <v>0</v>
      </c>
      <c r="AQ37" s="17">
        <v>4</v>
      </c>
      <c r="AR37" s="17">
        <v>13</v>
      </c>
      <c r="AS37" s="17">
        <f>SUM(C37:AR37)</f>
        <v>344</v>
      </c>
      <c r="AT37" s="43" t="s">
        <v>96</v>
      </c>
      <c r="AU37" s="31">
        <v>38315</v>
      </c>
    </row>
    <row r="38" spans="1:47" ht="15">
      <c r="A38" t="s">
        <v>2</v>
      </c>
      <c r="B38" s="1" t="s">
        <v>22</v>
      </c>
      <c r="C38" s="19">
        <f aca="true" t="shared" si="13" ref="C38:AS38">C37/C22</f>
        <v>0.04065040650406504</v>
      </c>
      <c r="D38" s="19">
        <f t="shared" si="13"/>
        <v>0.05263157894736842</v>
      </c>
      <c r="E38" s="19">
        <f t="shared" si="13"/>
        <v>0.008438818565400843</v>
      </c>
      <c r="F38" s="19">
        <f t="shared" si="13"/>
        <v>0.019867549668874173</v>
      </c>
      <c r="G38" s="19">
        <f t="shared" si="13"/>
        <v>0.023381294964028777</v>
      </c>
      <c r="H38" s="19">
        <f t="shared" si="13"/>
        <v>0.0106544901065449</v>
      </c>
      <c r="I38" s="19">
        <f t="shared" si="13"/>
        <v>0.009760425909494233</v>
      </c>
      <c r="J38" s="19">
        <f t="shared" si="13"/>
        <v>0</v>
      </c>
      <c r="K38" s="19">
        <f t="shared" si="13"/>
        <v>0.011917659804983749</v>
      </c>
      <c r="L38" s="19">
        <f t="shared" si="13"/>
        <v>0.028409090909090908</v>
      </c>
      <c r="M38" s="19">
        <f t="shared" si="13"/>
        <v>0.011702127659574468</v>
      </c>
      <c r="N38" s="19">
        <f t="shared" si="13"/>
        <v>0.0036452004860267314</v>
      </c>
      <c r="O38" s="19">
        <f t="shared" si="13"/>
        <v>0.00505902192242833</v>
      </c>
      <c r="P38" s="19">
        <f t="shared" si="13"/>
        <v>0.012037037037037037</v>
      </c>
      <c r="Q38" s="19">
        <f t="shared" si="13"/>
        <v>0.011940298507462687</v>
      </c>
      <c r="R38" s="19">
        <f t="shared" si="13"/>
        <v>0.006172839506172839</v>
      </c>
      <c r="S38" s="19">
        <f t="shared" si="13"/>
        <v>0.01015228426395939</v>
      </c>
      <c r="T38" s="19">
        <f t="shared" si="13"/>
        <v>0.004108463434675432</v>
      </c>
      <c r="U38" s="19">
        <f t="shared" si="13"/>
        <v>0.02735562310030395</v>
      </c>
      <c r="V38" s="19">
        <f t="shared" si="13"/>
        <v>0.0067243035542747355</v>
      </c>
      <c r="W38" s="19">
        <f t="shared" si="13"/>
        <v>0.007320644216691069</v>
      </c>
      <c r="X38" s="19">
        <f t="shared" si="13"/>
        <v>0.012706480304955527</v>
      </c>
      <c r="Y38" s="19">
        <f t="shared" si="13"/>
        <v>0.015558698727015558</v>
      </c>
      <c r="Z38" s="19">
        <f t="shared" si="13"/>
        <v>0.032044198895027624</v>
      </c>
      <c r="AA38" s="19">
        <f t="shared" si="13"/>
        <v>0.017543859649122806</v>
      </c>
      <c r="AB38" s="19">
        <f t="shared" si="13"/>
        <v>0.02186878727634195</v>
      </c>
      <c r="AC38" s="19">
        <f t="shared" si="13"/>
        <v>0.005159071367153913</v>
      </c>
      <c r="AD38" s="19">
        <f t="shared" si="13"/>
        <v>0.011235955056179775</v>
      </c>
      <c r="AE38" s="19">
        <f t="shared" si="13"/>
        <v>0.010546500479386385</v>
      </c>
      <c r="AF38" s="19">
        <f t="shared" si="13"/>
        <v>0.015759312320916905</v>
      </c>
      <c r="AG38" s="19">
        <f t="shared" si="13"/>
        <v>0.013793103448275862</v>
      </c>
      <c r="AH38" s="19">
        <f t="shared" si="13"/>
        <v>0.014336917562724014</v>
      </c>
      <c r="AI38" s="19">
        <f t="shared" si="13"/>
        <v>0.011466011466011465</v>
      </c>
      <c r="AJ38" s="19">
        <f t="shared" si="13"/>
        <v>0.007650273224043716</v>
      </c>
      <c r="AK38" s="19">
        <f t="shared" si="13"/>
        <v>0.03597122302158273</v>
      </c>
      <c r="AL38" s="19">
        <f t="shared" si="13"/>
        <v>0.014754098360655738</v>
      </c>
      <c r="AM38" s="19">
        <f t="shared" si="13"/>
        <v>0.014492753623188406</v>
      </c>
      <c r="AN38" s="19">
        <f t="shared" si="13"/>
        <v>0.00796812749003984</v>
      </c>
      <c r="AO38" s="19">
        <f t="shared" si="13"/>
        <v>0.003937007874015748</v>
      </c>
      <c r="AP38" s="19">
        <f t="shared" si="13"/>
        <v>0</v>
      </c>
      <c r="AQ38" s="19">
        <f t="shared" si="13"/>
        <v>0.008333333333333333</v>
      </c>
      <c r="AR38" s="19">
        <f t="shared" si="13"/>
        <v>0.01555023923444976</v>
      </c>
      <c r="AS38" s="19">
        <f t="shared" si="13"/>
        <v>0.011604371879638375</v>
      </c>
      <c r="AT38" s="8" t="s">
        <v>22</v>
      </c>
      <c r="AU38" s="19">
        <f>AU37/AU22</f>
        <v>0.01827109604640472</v>
      </c>
    </row>
    <row r="39" spans="1:47" ht="15">
      <c r="A39">
        <v>22</v>
      </c>
      <c r="B39" s="1" t="s">
        <v>97</v>
      </c>
      <c r="C39" s="27">
        <v>13</v>
      </c>
      <c r="D39" s="27">
        <v>1</v>
      </c>
      <c r="E39" s="27">
        <v>21</v>
      </c>
      <c r="F39" s="27">
        <v>22</v>
      </c>
      <c r="G39" s="27">
        <v>45</v>
      </c>
      <c r="H39" s="27">
        <v>41</v>
      </c>
      <c r="I39" s="27">
        <v>24</v>
      </c>
      <c r="J39" s="27">
        <v>24</v>
      </c>
      <c r="K39" s="27">
        <v>47</v>
      </c>
      <c r="L39" s="27">
        <v>10</v>
      </c>
      <c r="M39" s="27">
        <v>41</v>
      </c>
      <c r="N39" s="27">
        <v>85</v>
      </c>
      <c r="O39" s="27">
        <v>72</v>
      </c>
      <c r="P39" s="27">
        <v>57</v>
      </c>
      <c r="Q39" s="27">
        <v>41</v>
      </c>
      <c r="R39" s="27">
        <v>38</v>
      </c>
      <c r="S39" s="27">
        <v>93</v>
      </c>
      <c r="T39" s="27">
        <v>65</v>
      </c>
      <c r="U39" s="27">
        <v>25</v>
      </c>
      <c r="V39" s="27">
        <v>46</v>
      </c>
      <c r="W39" s="27">
        <v>38</v>
      </c>
      <c r="X39" s="27">
        <v>40</v>
      </c>
      <c r="Y39" s="27">
        <v>35</v>
      </c>
      <c r="Z39" s="27">
        <v>62</v>
      </c>
      <c r="AA39" s="27">
        <v>11</v>
      </c>
      <c r="AB39" s="27">
        <v>40</v>
      </c>
      <c r="AC39" s="27">
        <v>65</v>
      </c>
      <c r="AD39" s="27">
        <v>49</v>
      </c>
      <c r="AE39" s="27">
        <v>56</v>
      </c>
      <c r="AF39" s="27">
        <v>84</v>
      </c>
      <c r="AG39" s="27">
        <v>49</v>
      </c>
      <c r="AH39" s="27">
        <v>16</v>
      </c>
      <c r="AI39" s="27">
        <v>58</v>
      </c>
      <c r="AJ39" s="27">
        <v>64</v>
      </c>
      <c r="AK39" s="27">
        <v>11</v>
      </c>
      <c r="AL39" s="27">
        <v>47</v>
      </c>
      <c r="AM39" s="27">
        <v>104</v>
      </c>
      <c r="AN39" s="27">
        <v>17</v>
      </c>
      <c r="AO39" s="27">
        <v>19</v>
      </c>
      <c r="AP39" s="27">
        <v>23</v>
      </c>
      <c r="AQ39" s="27">
        <v>8</v>
      </c>
      <c r="AR39" s="27">
        <v>35</v>
      </c>
      <c r="AS39" s="17">
        <f>SUM(C39:AR39)</f>
        <v>1742</v>
      </c>
      <c r="AT39" s="43" t="s">
        <v>97</v>
      </c>
      <c r="AU39" s="31">
        <v>161969</v>
      </c>
    </row>
    <row r="40" spans="2:47" ht="15">
      <c r="B40" s="1" t="s">
        <v>22</v>
      </c>
      <c r="C40" s="19">
        <f>C39/C22</f>
        <v>0.10569105691056911</v>
      </c>
      <c r="D40" s="19">
        <f aca="true" t="shared" si="14" ref="D40:AS40">D39/D22</f>
        <v>0.05263157894736842</v>
      </c>
      <c r="E40" s="19">
        <f t="shared" si="14"/>
        <v>0.04430379746835443</v>
      </c>
      <c r="F40" s="19">
        <f t="shared" si="14"/>
        <v>0.0728476821192053</v>
      </c>
      <c r="G40" s="19">
        <f t="shared" si="14"/>
        <v>0.08093525179856115</v>
      </c>
      <c r="H40" s="19">
        <f t="shared" si="14"/>
        <v>0.0624048706240487</v>
      </c>
      <c r="I40" s="19">
        <f t="shared" si="14"/>
        <v>0.02129547471162378</v>
      </c>
      <c r="J40" s="19">
        <f t="shared" si="14"/>
        <v>0.0676056338028169</v>
      </c>
      <c r="K40" s="19">
        <f t="shared" si="14"/>
        <v>0.050920910075839654</v>
      </c>
      <c r="L40" s="19">
        <f t="shared" si="14"/>
        <v>0.056818181818181816</v>
      </c>
      <c r="M40" s="19">
        <f t="shared" si="14"/>
        <v>0.043617021276595745</v>
      </c>
      <c r="N40" s="19">
        <f t="shared" si="14"/>
        <v>0.10328068043742406</v>
      </c>
      <c r="O40" s="19">
        <f t="shared" si="14"/>
        <v>0.06070826306913996</v>
      </c>
      <c r="P40" s="19">
        <f t="shared" si="14"/>
        <v>0.05277777777777778</v>
      </c>
      <c r="Q40" s="19">
        <f t="shared" si="14"/>
        <v>0.06119402985074627</v>
      </c>
      <c r="R40" s="19">
        <f t="shared" si="14"/>
        <v>0.04691358024691358</v>
      </c>
      <c r="S40" s="19">
        <f t="shared" si="14"/>
        <v>0.07868020304568528</v>
      </c>
      <c r="T40" s="19">
        <f t="shared" si="14"/>
        <v>0.05341002465078061</v>
      </c>
      <c r="U40" s="19">
        <f t="shared" si="14"/>
        <v>0.07598784194528875</v>
      </c>
      <c r="V40" s="19">
        <f t="shared" si="14"/>
        <v>0.04418828049951969</v>
      </c>
      <c r="W40" s="19">
        <f t="shared" si="14"/>
        <v>0.055636896046852125</v>
      </c>
      <c r="X40" s="19">
        <f t="shared" si="14"/>
        <v>0.05082592121982211</v>
      </c>
      <c r="Y40" s="19">
        <f t="shared" si="14"/>
        <v>0.04950495049504951</v>
      </c>
      <c r="Z40" s="19">
        <f t="shared" si="14"/>
        <v>0.06850828729281767</v>
      </c>
      <c r="AA40" s="19">
        <f t="shared" si="14"/>
        <v>0.06432748538011696</v>
      </c>
      <c r="AB40" s="19">
        <f t="shared" si="14"/>
        <v>0.07952286282306163</v>
      </c>
      <c r="AC40" s="19">
        <f t="shared" si="14"/>
        <v>0.05588993981083405</v>
      </c>
      <c r="AD40" s="19">
        <f t="shared" si="14"/>
        <v>0.06117353308364544</v>
      </c>
      <c r="AE40" s="19">
        <f t="shared" si="14"/>
        <v>0.053691275167785234</v>
      </c>
      <c r="AF40" s="19">
        <f t="shared" si="14"/>
        <v>0.12034383954154727</v>
      </c>
      <c r="AG40" s="19">
        <f t="shared" si="14"/>
        <v>0.08448275862068966</v>
      </c>
      <c r="AH40" s="19">
        <f>AH39/AH22</f>
        <v>0.05734767025089606</v>
      </c>
      <c r="AI40" s="19">
        <f t="shared" si="14"/>
        <v>0.0475020475020475</v>
      </c>
      <c r="AJ40" s="19">
        <f t="shared" si="14"/>
        <v>0.06994535519125683</v>
      </c>
      <c r="AK40" s="19">
        <f t="shared" si="14"/>
        <v>0.07913669064748201</v>
      </c>
      <c r="AL40" s="19">
        <f t="shared" si="14"/>
        <v>0.038524590163934426</v>
      </c>
      <c r="AM40" s="19">
        <f t="shared" si="14"/>
        <v>0.0886615515771526</v>
      </c>
      <c r="AN40" s="19">
        <f t="shared" si="14"/>
        <v>0.03386454183266932</v>
      </c>
      <c r="AO40" s="19">
        <f t="shared" si="14"/>
        <v>0.03740157480314961</v>
      </c>
      <c r="AP40" s="19">
        <f t="shared" si="14"/>
        <v>0.06764705882352941</v>
      </c>
      <c r="AQ40" s="19">
        <f t="shared" si="14"/>
        <v>0.016666666666666666</v>
      </c>
      <c r="AR40" s="19">
        <f t="shared" si="14"/>
        <v>0.041866028708133975</v>
      </c>
      <c r="AS40" s="19">
        <f t="shared" si="14"/>
        <v>0.05876399946026177</v>
      </c>
      <c r="AT40" s="8" t="s">
        <v>22</v>
      </c>
      <c r="AU40" s="20">
        <f>AU39/AU22</f>
        <v>0.07723740455539936</v>
      </c>
    </row>
    <row r="41" spans="1:47" ht="15">
      <c r="A41">
        <v>23</v>
      </c>
      <c r="B41" s="1" t="s">
        <v>98</v>
      </c>
      <c r="C41" s="27">
        <v>3</v>
      </c>
      <c r="D41" s="27">
        <v>0</v>
      </c>
      <c r="E41" s="27">
        <v>9</v>
      </c>
      <c r="F41" s="27">
        <v>5</v>
      </c>
      <c r="G41" s="27">
        <v>37</v>
      </c>
      <c r="H41" s="27">
        <v>13</v>
      </c>
      <c r="I41" s="27">
        <v>9</v>
      </c>
      <c r="J41" s="27">
        <v>2</v>
      </c>
      <c r="K41" s="27">
        <v>13</v>
      </c>
      <c r="L41" s="27">
        <v>5</v>
      </c>
      <c r="M41" s="27">
        <v>18</v>
      </c>
      <c r="N41" s="27">
        <v>18</v>
      </c>
      <c r="O41" s="27">
        <v>25</v>
      </c>
      <c r="P41" s="27">
        <v>17</v>
      </c>
      <c r="Q41" s="27">
        <v>11</v>
      </c>
      <c r="R41" s="27">
        <v>14</v>
      </c>
      <c r="S41" s="27">
        <v>45</v>
      </c>
      <c r="T41" s="27">
        <v>40</v>
      </c>
      <c r="U41" s="27">
        <v>32</v>
      </c>
      <c r="V41" s="27">
        <v>21</v>
      </c>
      <c r="W41" s="27">
        <v>21</v>
      </c>
      <c r="X41" s="27">
        <v>12</v>
      </c>
      <c r="Y41" s="27">
        <v>15</v>
      </c>
      <c r="Z41" s="27">
        <v>21</v>
      </c>
      <c r="AA41" s="27">
        <v>6</v>
      </c>
      <c r="AB41" s="27">
        <v>4</v>
      </c>
      <c r="AC41" s="27">
        <v>17</v>
      </c>
      <c r="AD41" s="27">
        <v>19</v>
      </c>
      <c r="AE41" s="27">
        <v>14</v>
      </c>
      <c r="AF41" s="27">
        <v>19</v>
      </c>
      <c r="AG41" s="27">
        <v>17</v>
      </c>
      <c r="AH41" s="27">
        <v>7</v>
      </c>
      <c r="AI41" s="27">
        <v>19</v>
      </c>
      <c r="AJ41" s="27">
        <v>20</v>
      </c>
      <c r="AK41" s="27">
        <v>3</v>
      </c>
      <c r="AL41" s="27">
        <v>14</v>
      </c>
      <c r="AM41" s="27">
        <v>44</v>
      </c>
      <c r="AN41" s="27">
        <v>8</v>
      </c>
      <c r="AO41" s="27">
        <v>8</v>
      </c>
      <c r="AP41" s="27">
        <v>3</v>
      </c>
      <c r="AQ41" s="27">
        <v>7</v>
      </c>
      <c r="AR41" s="27">
        <v>21</v>
      </c>
      <c r="AS41" s="17">
        <f>SUM(C41:AR41)</f>
        <v>656</v>
      </c>
      <c r="AT41" s="43" t="s">
        <v>98</v>
      </c>
      <c r="AU41" s="46">
        <v>52938</v>
      </c>
    </row>
    <row r="42" spans="2:47" ht="15">
      <c r="B42" s="1"/>
      <c r="C42" s="19">
        <f>C41/C22</f>
        <v>0.024390243902439025</v>
      </c>
      <c r="D42" s="19">
        <f aca="true" t="shared" si="15" ref="D42:AU42">D41/D22</f>
        <v>0</v>
      </c>
      <c r="E42" s="19">
        <f t="shared" si="15"/>
        <v>0.0189873417721519</v>
      </c>
      <c r="F42" s="19">
        <f t="shared" si="15"/>
        <v>0.016556291390728478</v>
      </c>
      <c r="G42" s="19">
        <f t="shared" si="15"/>
        <v>0.06654676258992806</v>
      </c>
      <c r="H42" s="19">
        <f t="shared" si="15"/>
        <v>0.0197869101978691</v>
      </c>
      <c r="I42" s="19">
        <f t="shared" si="15"/>
        <v>0.007985803016858917</v>
      </c>
      <c r="J42" s="19">
        <f t="shared" si="15"/>
        <v>0.005633802816901409</v>
      </c>
      <c r="K42" s="19">
        <f t="shared" si="15"/>
        <v>0.014084507042253521</v>
      </c>
      <c r="L42" s="19">
        <f t="shared" si="15"/>
        <v>0.028409090909090908</v>
      </c>
      <c r="M42" s="19">
        <f t="shared" si="15"/>
        <v>0.019148936170212766</v>
      </c>
      <c r="N42" s="19">
        <f t="shared" si="15"/>
        <v>0.02187120291616039</v>
      </c>
      <c r="O42" s="19">
        <f t="shared" si="15"/>
        <v>0.021079258010118045</v>
      </c>
      <c r="P42" s="19">
        <f t="shared" si="15"/>
        <v>0.01574074074074074</v>
      </c>
      <c r="Q42" s="19">
        <f t="shared" si="15"/>
        <v>0.016417910447761194</v>
      </c>
      <c r="R42" s="19">
        <f t="shared" si="15"/>
        <v>0.01728395061728395</v>
      </c>
      <c r="S42" s="19">
        <f t="shared" si="15"/>
        <v>0.03807106598984772</v>
      </c>
      <c r="T42" s="19">
        <f t="shared" si="15"/>
        <v>0.03286770747740345</v>
      </c>
      <c r="U42" s="19">
        <f t="shared" si="15"/>
        <v>0.0972644376899696</v>
      </c>
      <c r="V42" s="19">
        <f t="shared" si="15"/>
        <v>0.020172910662824207</v>
      </c>
      <c r="W42" s="19">
        <f t="shared" si="15"/>
        <v>0.03074670571010249</v>
      </c>
      <c r="X42" s="19">
        <f t="shared" si="15"/>
        <v>0.015247776365946633</v>
      </c>
      <c r="Y42" s="19">
        <f t="shared" si="15"/>
        <v>0.021216407355021217</v>
      </c>
      <c r="Z42" s="19">
        <f t="shared" si="15"/>
        <v>0.023204419889502764</v>
      </c>
      <c r="AA42" s="19">
        <f t="shared" si="15"/>
        <v>0.03508771929824561</v>
      </c>
      <c r="AB42" s="19">
        <f t="shared" si="15"/>
        <v>0.007952286282306162</v>
      </c>
      <c r="AC42" s="19">
        <f t="shared" si="15"/>
        <v>0.014617368873602751</v>
      </c>
      <c r="AD42" s="19">
        <f t="shared" si="15"/>
        <v>0.02372034956304619</v>
      </c>
      <c r="AE42" s="19">
        <f t="shared" si="15"/>
        <v>0.013422818791946308</v>
      </c>
      <c r="AF42" s="19">
        <f t="shared" si="15"/>
        <v>0.027220630372492838</v>
      </c>
      <c r="AG42" s="19">
        <f t="shared" si="15"/>
        <v>0.029310344827586206</v>
      </c>
      <c r="AH42" s="19">
        <f t="shared" si="15"/>
        <v>0.025089605734767026</v>
      </c>
      <c r="AI42" s="19">
        <f t="shared" si="15"/>
        <v>0.015561015561015561</v>
      </c>
      <c r="AJ42" s="19">
        <f t="shared" si="15"/>
        <v>0.02185792349726776</v>
      </c>
      <c r="AK42" s="19">
        <f t="shared" si="15"/>
        <v>0.02158273381294964</v>
      </c>
      <c r="AL42" s="19">
        <f t="shared" si="15"/>
        <v>0.011475409836065573</v>
      </c>
      <c r="AM42" s="19">
        <f t="shared" si="15"/>
        <v>0.03751065643648764</v>
      </c>
      <c r="AN42" s="19">
        <f t="shared" si="15"/>
        <v>0.01593625498007968</v>
      </c>
      <c r="AO42" s="19">
        <f t="shared" si="15"/>
        <v>0.015748031496062992</v>
      </c>
      <c r="AP42" s="19">
        <f t="shared" si="15"/>
        <v>0.008823529411764706</v>
      </c>
      <c r="AQ42" s="19">
        <f t="shared" si="15"/>
        <v>0.014583333333333334</v>
      </c>
      <c r="AR42" s="19">
        <f t="shared" si="15"/>
        <v>0.025119617224880382</v>
      </c>
      <c r="AS42" s="19">
        <f t="shared" si="15"/>
        <v>0.0221292673053569</v>
      </c>
      <c r="AT42" s="8"/>
      <c r="AU42" s="19">
        <f t="shared" si="15"/>
        <v>0.025244298120959758</v>
      </c>
    </row>
    <row r="43" spans="1:47" ht="15">
      <c r="A43" t="s">
        <v>2</v>
      </c>
      <c r="B43" s="1" t="s">
        <v>33</v>
      </c>
      <c r="C43" s="19">
        <f aca="true" t="shared" si="16" ref="C43:AU43">C20/C22</f>
        <v>0.04065040650406504</v>
      </c>
      <c r="D43" s="19">
        <f t="shared" si="16"/>
        <v>0.10526315789473684</v>
      </c>
      <c r="E43" s="19">
        <f t="shared" si="16"/>
        <v>0.03164556962025317</v>
      </c>
      <c r="F43" s="19">
        <f t="shared" si="16"/>
        <v>0.029801324503311258</v>
      </c>
      <c r="G43" s="19">
        <f t="shared" si="16"/>
        <v>0.01618705035971223</v>
      </c>
      <c r="H43" s="19">
        <f t="shared" si="16"/>
        <v>0.0121765601217656</v>
      </c>
      <c r="I43" s="19">
        <f t="shared" si="16"/>
        <v>0.01064773735581189</v>
      </c>
      <c r="J43" s="19">
        <f t="shared" si="16"/>
        <v>0.056338028169014086</v>
      </c>
      <c r="K43" s="19">
        <f t="shared" si="16"/>
        <v>0.014084507042253521</v>
      </c>
      <c r="L43" s="19">
        <f t="shared" si="16"/>
        <v>0.03409090909090909</v>
      </c>
      <c r="M43" s="19">
        <f t="shared" si="16"/>
        <v>0.014893617021276596</v>
      </c>
      <c r="N43" s="19">
        <f t="shared" si="16"/>
        <v>0.012150668286755772</v>
      </c>
      <c r="O43" s="19">
        <f t="shared" si="16"/>
        <v>0.010961214165261383</v>
      </c>
      <c r="P43" s="19">
        <f t="shared" si="16"/>
        <v>0.05648148148148148</v>
      </c>
      <c r="Q43" s="19">
        <f t="shared" si="16"/>
        <v>0.020895522388059702</v>
      </c>
      <c r="R43" s="19">
        <f t="shared" si="16"/>
        <v>0.04938271604938271</v>
      </c>
      <c r="S43" s="19">
        <f t="shared" si="16"/>
        <v>0.009306260575296108</v>
      </c>
      <c r="T43" s="19">
        <f t="shared" si="16"/>
        <v>0.018077239112571898</v>
      </c>
      <c r="U43" s="19">
        <f t="shared" si="16"/>
        <v>0.0060790273556231</v>
      </c>
      <c r="V43" s="19">
        <f t="shared" si="16"/>
        <v>0.013448607108549471</v>
      </c>
      <c r="W43" s="19">
        <f t="shared" si="16"/>
        <v>0.021961932650073207</v>
      </c>
      <c r="X43" s="19">
        <f t="shared" si="16"/>
        <v>0.008894536213468869</v>
      </c>
      <c r="Y43" s="19">
        <f t="shared" si="16"/>
        <v>0.02545968882602546</v>
      </c>
      <c r="Z43" s="19">
        <f t="shared" si="16"/>
        <v>0.012154696132596685</v>
      </c>
      <c r="AA43" s="19">
        <f t="shared" si="16"/>
        <v>0.011695906432748537</v>
      </c>
      <c r="AB43" s="19">
        <f t="shared" si="16"/>
        <v>0.02584493041749503</v>
      </c>
      <c r="AC43" s="19">
        <f t="shared" si="16"/>
        <v>0.026655202063628546</v>
      </c>
      <c r="AD43" s="19">
        <f t="shared" si="16"/>
        <v>0.019975031210986267</v>
      </c>
      <c r="AE43" s="19">
        <f t="shared" si="16"/>
        <v>0.023010546500479387</v>
      </c>
      <c r="AF43" s="19">
        <f t="shared" si="16"/>
        <v>0.02148997134670487</v>
      </c>
      <c r="AG43" s="19">
        <f t="shared" si="16"/>
        <v>0.02586206896551724</v>
      </c>
      <c r="AH43" s="19">
        <f>AH20/AH22</f>
        <v>0</v>
      </c>
      <c r="AI43" s="19">
        <f t="shared" si="16"/>
        <v>0.0171990171990172</v>
      </c>
      <c r="AJ43" s="19">
        <f t="shared" si="16"/>
        <v>0.00546448087431694</v>
      </c>
      <c r="AK43" s="19">
        <f t="shared" si="16"/>
        <v>0.014388489208633094</v>
      </c>
      <c r="AL43" s="19">
        <f t="shared" si="16"/>
        <v>0.03360655737704918</v>
      </c>
      <c r="AM43" s="19">
        <f t="shared" si="16"/>
        <v>0.028985507246376812</v>
      </c>
      <c r="AN43" s="19">
        <f t="shared" si="16"/>
        <v>0.01195219123505976</v>
      </c>
      <c r="AO43" s="19">
        <f t="shared" si="16"/>
        <v>0.013779527559055118</v>
      </c>
      <c r="AP43" s="19">
        <f t="shared" si="16"/>
        <v>0.011764705882352941</v>
      </c>
      <c r="AQ43" s="19">
        <f>AQ20/AQ22</f>
        <v>0</v>
      </c>
      <c r="AR43" s="19">
        <f>AR20/AR22</f>
        <v>0.008373205741626795</v>
      </c>
      <c r="AS43" s="19">
        <f t="shared" si="16"/>
        <v>0.020037781675887194</v>
      </c>
      <c r="AT43" s="8" t="s">
        <v>33</v>
      </c>
      <c r="AU43" s="19">
        <f t="shared" si="16"/>
        <v>0.022751246049170542</v>
      </c>
    </row>
    <row r="44" spans="1:47" ht="15">
      <c r="A44" t="s">
        <v>2</v>
      </c>
      <c r="B44" s="1" t="s">
        <v>23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8" t="s">
        <v>23</v>
      </c>
      <c r="AU44" s="17"/>
    </row>
    <row r="45" spans="1:47" ht="15">
      <c r="A45" t="s">
        <v>2</v>
      </c>
      <c r="B45" s="1" t="s">
        <v>24</v>
      </c>
      <c r="C45" s="17"/>
      <c r="D45" s="21"/>
      <c r="E45" s="17"/>
      <c r="F45" s="21"/>
      <c r="G45" s="17"/>
      <c r="H45" s="17"/>
      <c r="I45" s="21"/>
      <c r="J45" s="17"/>
      <c r="K45" s="17"/>
      <c r="L45" s="21"/>
      <c r="M45" s="17"/>
      <c r="N45" s="21"/>
      <c r="O45" s="21"/>
      <c r="P45" s="17"/>
      <c r="Q45" s="17"/>
      <c r="R45" s="21"/>
      <c r="S45" s="21"/>
      <c r="T45" s="21"/>
      <c r="U45" s="17"/>
      <c r="V45" s="21"/>
      <c r="W45" s="17"/>
      <c r="X45" s="17"/>
      <c r="Y45" s="21"/>
      <c r="Z45" s="17"/>
      <c r="AA45" s="17"/>
      <c r="AB45" s="17"/>
      <c r="AC45" s="17"/>
      <c r="AD45" s="9"/>
      <c r="AE45" s="17"/>
      <c r="AF45" s="17"/>
      <c r="AG45" s="17"/>
      <c r="AH45" s="17"/>
      <c r="AI45" s="21"/>
      <c r="AJ45" s="17"/>
      <c r="AK45" s="22"/>
      <c r="AL45" s="21"/>
      <c r="AM45" s="21"/>
      <c r="AN45" s="21"/>
      <c r="AO45" s="17"/>
      <c r="AP45" s="17"/>
      <c r="AQ45" s="17"/>
      <c r="AR45" s="17"/>
      <c r="AS45" s="40"/>
      <c r="AT45" s="8" t="s">
        <v>24</v>
      </c>
      <c r="AU45" s="47" t="s">
        <v>136</v>
      </c>
    </row>
    <row r="46" spans="1:48" ht="15">
      <c r="A46" t="s">
        <v>2</v>
      </c>
      <c r="B46" s="1" t="s">
        <v>25</v>
      </c>
      <c r="C46" s="47">
        <v>0.09583333333333333</v>
      </c>
      <c r="D46" s="47" t="s">
        <v>115</v>
      </c>
      <c r="E46" s="47">
        <v>0.057638888888888885</v>
      </c>
      <c r="F46" s="47">
        <v>0.12916666666666668</v>
      </c>
      <c r="G46" s="47" t="s">
        <v>118</v>
      </c>
      <c r="H46" s="47" t="s">
        <v>119</v>
      </c>
      <c r="I46" s="47">
        <v>0.12638888888888888</v>
      </c>
      <c r="J46" s="47" t="s">
        <v>112</v>
      </c>
      <c r="K46" s="47">
        <v>0.09305555555555556</v>
      </c>
      <c r="L46" s="47">
        <v>0.125</v>
      </c>
      <c r="M46" s="47">
        <v>0.05069444444444445</v>
      </c>
      <c r="N46" s="47">
        <v>0.044444444444444446</v>
      </c>
      <c r="O46" s="47">
        <v>0.06527777777777778</v>
      </c>
      <c r="P46" s="47" t="s">
        <v>116</v>
      </c>
      <c r="Q46" s="47">
        <v>0.08541666666666665</v>
      </c>
      <c r="R46" s="47">
        <v>0.11944444444444445</v>
      </c>
      <c r="S46" s="47" t="s">
        <v>128</v>
      </c>
      <c r="T46" s="47" t="s">
        <v>120</v>
      </c>
      <c r="U46" s="47" t="s">
        <v>121</v>
      </c>
      <c r="V46" s="47" t="s">
        <v>129</v>
      </c>
      <c r="W46" s="48">
        <v>0.22013888888888888</v>
      </c>
      <c r="X46" s="47" t="s">
        <v>130</v>
      </c>
      <c r="Y46" s="47" t="s">
        <v>131</v>
      </c>
      <c r="Z46" s="47">
        <v>0.075</v>
      </c>
      <c r="AA46" s="47" t="s">
        <v>122</v>
      </c>
      <c r="AB46" s="47" t="s">
        <v>123</v>
      </c>
      <c r="AC46" s="47">
        <v>0.15416666666666667</v>
      </c>
      <c r="AD46" s="47">
        <v>0.0763888888888889</v>
      </c>
      <c r="AE46" s="47" t="s">
        <v>132</v>
      </c>
      <c r="AF46" s="47" t="s">
        <v>124</v>
      </c>
      <c r="AG46" s="47" t="s">
        <v>133</v>
      </c>
      <c r="AH46" s="47" t="s">
        <v>125</v>
      </c>
      <c r="AI46" s="47" t="s">
        <v>126</v>
      </c>
      <c r="AJ46" s="47">
        <v>0.12152777777777778</v>
      </c>
      <c r="AK46" s="47">
        <v>0.05625</v>
      </c>
      <c r="AL46" s="47">
        <v>0.07916666666666666</v>
      </c>
      <c r="AM46" s="47" t="s">
        <v>134</v>
      </c>
      <c r="AN46" s="47" t="s">
        <v>117</v>
      </c>
      <c r="AO46" s="47">
        <v>0.1277777777777778</v>
      </c>
      <c r="AP46" s="47">
        <v>0.07291666666666667</v>
      </c>
      <c r="AQ46" s="47" t="s">
        <v>127</v>
      </c>
      <c r="AR46" s="47">
        <v>0.12291666666666667</v>
      </c>
      <c r="AS46" s="47">
        <v>0.22916666666666666</v>
      </c>
      <c r="AT46" s="8" t="s">
        <v>25</v>
      </c>
      <c r="AU46" s="49"/>
      <c r="AV46" s="50"/>
    </row>
    <row r="47" spans="1:47" ht="15">
      <c r="A47" t="s">
        <v>27</v>
      </c>
      <c r="B47" s="1" t="s">
        <v>2</v>
      </c>
      <c r="C47" s="23">
        <v>337</v>
      </c>
      <c r="D47" s="23">
        <v>338</v>
      </c>
      <c r="E47" s="24">
        <v>339</v>
      </c>
      <c r="F47" s="24">
        <v>340</v>
      </c>
      <c r="G47" s="24">
        <v>341</v>
      </c>
      <c r="H47" s="24">
        <v>342</v>
      </c>
      <c r="I47" s="23">
        <v>343</v>
      </c>
      <c r="J47" s="23">
        <v>344</v>
      </c>
      <c r="K47" s="24">
        <v>345</v>
      </c>
      <c r="L47" s="24">
        <v>346</v>
      </c>
      <c r="M47" s="24">
        <v>347</v>
      </c>
      <c r="N47" s="24">
        <v>348</v>
      </c>
      <c r="O47" s="24">
        <v>349</v>
      </c>
      <c r="P47" s="24">
        <v>350</v>
      </c>
      <c r="Q47" s="24">
        <v>351</v>
      </c>
      <c r="R47" s="24">
        <v>352</v>
      </c>
      <c r="S47" s="24">
        <v>353</v>
      </c>
      <c r="T47" s="24">
        <v>354</v>
      </c>
      <c r="U47" s="24">
        <v>355</v>
      </c>
      <c r="V47" s="24">
        <v>356</v>
      </c>
      <c r="W47" s="24">
        <v>357</v>
      </c>
      <c r="X47" s="24">
        <v>358</v>
      </c>
      <c r="Y47" s="24">
        <v>359</v>
      </c>
      <c r="Z47" s="24">
        <v>360</v>
      </c>
      <c r="AA47" s="24">
        <v>361</v>
      </c>
      <c r="AB47" s="24">
        <v>362</v>
      </c>
      <c r="AC47" s="24">
        <v>363</v>
      </c>
      <c r="AD47" s="24">
        <v>364</v>
      </c>
      <c r="AE47" s="24">
        <v>365</v>
      </c>
      <c r="AF47" s="24">
        <v>366</v>
      </c>
      <c r="AG47" s="24">
        <v>367</v>
      </c>
      <c r="AH47" s="24">
        <v>368</v>
      </c>
      <c r="AI47" s="24">
        <v>369</v>
      </c>
      <c r="AJ47" s="24">
        <v>370</v>
      </c>
      <c r="AK47" s="24">
        <v>371</v>
      </c>
      <c r="AL47" s="24">
        <v>372</v>
      </c>
      <c r="AM47" s="24">
        <v>373</v>
      </c>
      <c r="AN47" s="24">
        <v>374</v>
      </c>
      <c r="AO47" s="24">
        <v>375</v>
      </c>
      <c r="AP47" s="24">
        <v>376</v>
      </c>
      <c r="AQ47" s="24">
        <v>377</v>
      </c>
      <c r="AR47" s="24">
        <v>378</v>
      </c>
      <c r="AS47" s="4" t="s">
        <v>1</v>
      </c>
      <c r="AT47" s="8" t="s">
        <v>2</v>
      </c>
      <c r="AU47" s="51" t="s">
        <v>63</v>
      </c>
    </row>
    <row r="48" spans="1:47" ht="15">
      <c r="A48" t="s">
        <v>2</v>
      </c>
      <c r="B48" s="1" t="s">
        <v>26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17">
        <f>SUM(C48:AR48)</f>
        <v>42</v>
      </c>
      <c r="AT48" s="8" t="s">
        <v>26</v>
      </c>
      <c r="AU48" s="17">
        <v>3599</v>
      </c>
    </row>
    <row r="49" spans="1:47" ht="15">
      <c r="A49" t="s">
        <v>71</v>
      </c>
      <c r="B49" s="41" t="s">
        <v>104</v>
      </c>
      <c r="C49" s="9">
        <f>C5-C9-C10</f>
        <v>232</v>
      </c>
      <c r="D49" s="9">
        <f aca="true" t="shared" si="17" ref="D49:AS49">D5-D9-D10</f>
        <v>13</v>
      </c>
      <c r="E49" s="9">
        <f t="shared" si="17"/>
        <v>391</v>
      </c>
      <c r="F49" s="9">
        <f t="shared" si="17"/>
        <v>843</v>
      </c>
      <c r="G49" s="9">
        <f t="shared" si="17"/>
        <v>990</v>
      </c>
      <c r="H49" s="9">
        <f t="shared" si="17"/>
        <v>825</v>
      </c>
      <c r="I49" s="9">
        <f t="shared" si="17"/>
        <v>631</v>
      </c>
      <c r="J49" s="9">
        <f t="shared" si="17"/>
        <v>608</v>
      </c>
      <c r="K49" s="9">
        <f t="shared" si="17"/>
        <v>1122</v>
      </c>
      <c r="L49" s="9">
        <f t="shared" si="17"/>
        <v>103</v>
      </c>
      <c r="M49" s="9">
        <f t="shared" si="17"/>
        <v>1129</v>
      </c>
      <c r="N49" s="9">
        <f t="shared" si="17"/>
        <v>867</v>
      </c>
      <c r="O49" s="9">
        <f t="shared" si="17"/>
        <v>1173</v>
      </c>
      <c r="P49" s="9">
        <f t="shared" si="17"/>
        <v>1129</v>
      </c>
      <c r="Q49" s="9">
        <f t="shared" si="17"/>
        <v>846</v>
      </c>
      <c r="R49" s="9">
        <f t="shared" si="17"/>
        <v>634</v>
      </c>
      <c r="S49" s="9">
        <f t="shared" si="17"/>
        <v>840</v>
      </c>
      <c r="T49" s="9">
        <f t="shared" si="17"/>
        <v>1286</v>
      </c>
      <c r="U49" s="9">
        <f t="shared" si="17"/>
        <v>432</v>
      </c>
      <c r="V49" s="9">
        <f t="shared" si="17"/>
        <v>1480</v>
      </c>
      <c r="W49" s="9">
        <f t="shared" si="17"/>
        <v>1853</v>
      </c>
      <c r="X49" s="9">
        <f t="shared" si="17"/>
        <v>1054</v>
      </c>
      <c r="Y49" s="9">
        <f t="shared" si="17"/>
        <v>1101</v>
      </c>
      <c r="Z49" s="9">
        <f t="shared" si="17"/>
        <v>1890</v>
      </c>
      <c r="AA49" s="9">
        <f t="shared" si="17"/>
        <v>513</v>
      </c>
      <c r="AB49" s="9">
        <f t="shared" si="17"/>
        <v>655</v>
      </c>
      <c r="AC49" s="9">
        <f t="shared" si="17"/>
        <v>1059</v>
      </c>
      <c r="AD49" s="9">
        <f t="shared" si="17"/>
        <v>1175</v>
      </c>
      <c r="AE49" s="9">
        <f t="shared" si="17"/>
        <v>1108</v>
      </c>
      <c r="AF49" s="9">
        <f t="shared" si="17"/>
        <v>1373</v>
      </c>
      <c r="AG49" s="9">
        <f t="shared" si="17"/>
        <v>1289</v>
      </c>
      <c r="AH49" s="9">
        <f t="shared" si="17"/>
        <v>800</v>
      </c>
      <c r="AI49" s="9">
        <f t="shared" si="17"/>
        <v>1395</v>
      </c>
      <c r="AJ49" s="9">
        <f t="shared" si="17"/>
        <v>1309</v>
      </c>
      <c r="AK49" s="9">
        <f t="shared" si="17"/>
        <v>357</v>
      </c>
      <c r="AL49" s="9">
        <f t="shared" si="17"/>
        <v>956</v>
      </c>
      <c r="AM49" s="9">
        <f t="shared" si="17"/>
        <v>1616</v>
      </c>
      <c r="AN49" s="9">
        <f t="shared" si="17"/>
        <v>647</v>
      </c>
      <c r="AO49" s="9">
        <f t="shared" si="17"/>
        <v>343</v>
      </c>
      <c r="AP49" s="9">
        <f t="shared" si="17"/>
        <v>489</v>
      </c>
      <c r="AQ49" s="9">
        <f t="shared" si="17"/>
        <v>433</v>
      </c>
      <c r="AR49" s="9">
        <f t="shared" si="17"/>
        <v>820</v>
      </c>
      <c r="AS49" s="9">
        <f t="shared" si="17"/>
        <v>37809</v>
      </c>
      <c r="AT49" s="45" t="s">
        <v>104</v>
      </c>
      <c r="AU49" s="9">
        <f>AU5-AU9-AU10</f>
        <v>3343631</v>
      </c>
    </row>
    <row r="50" spans="2:47" ht="15">
      <c r="B50" s="41" t="s">
        <v>108</v>
      </c>
      <c r="C50" s="9">
        <f>C8-C9-C10-C14</f>
        <v>0</v>
      </c>
      <c r="D50" s="9">
        <f aca="true" t="shared" si="18" ref="D50:AS50">D8-D9-D10-D14</f>
        <v>0</v>
      </c>
      <c r="E50" s="9">
        <f t="shared" si="18"/>
        <v>0</v>
      </c>
      <c r="F50" s="9">
        <f t="shared" si="18"/>
        <v>0</v>
      </c>
      <c r="G50" s="9">
        <f t="shared" si="18"/>
        <v>0</v>
      </c>
      <c r="H50" s="9">
        <f t="shared" si="18"/>
        <v>0</v>
      </c>
      <c r="I50" s="9">
        <f t="shared" si="18"/>
        <v>0</v>
      </c>
      <c r="J50" s="9">
        <f t="shared" si="18"/>
        <v>0</v>
      </c>
      <c r="K50" s="9">
        <f t="shared" si="18"/>
        <v>0</v>
      </c>
      <c r="L50" s="9">
        <f t="shared" si="18"/>
        <v>0</v>
      </c>
      <c r="M50" s="9">
        <f t="shared" si="18"/>
        <v>0</v>
      </c>
      <c r="N50" s="9">
        <f t="shared" si="18"/>
        <v>0</v>
      </c>
      <c r="O50" s="9">
        <f t="shared" si="18"/>
        <v>0</v>
      </c>
      <c r="P50" s="9">
        <f t="shared" si="18"/>
        <v>0</v>
      </c>
      <c r="Q50" s="9">
        <f t="shared" si="18"/>
        <v>0</v>
      </c>
      <c r="R50" s="9">
        <f t="shared" si="18"/>
        <v>0</v>
      </c>
      <c r="S50" s="9">
        <f t="shared" si="18"/>
        <v>0</v>
      </c>
      <c r="T50" s="9">
        <f t="shared" si="18"/>
        <v>0</v>
      </c>
      <c r="U50" s="9">
        <f t="shared" si="18"/>
        <v>0</v>
      </c>
      <c r="V50" s="9">
        <f t="shared" si="18"/>
        <v>0</v>
      </c>
      <c r="W50" s="9">
        <f t="shared" si="18"/>
        <v>0</v>
      </c>
      <c r="X50" s="9">
        <f t="shared" si="18"/>
        <v>0</v>
      </c>
      <c r="Y50" s="9">
        <f t="shared" si="18"/>
        <v>0</v>
      </c>
      <c r="Z50" s="9">
        <f t="shared" si="18"/>
        <v>0</v>
      </c>
      <c r="AA50" s="9">
        <f t="shared" si="18"/>
        <v>0</v>
      </c>
      <c r="AB50" s="9">
        <f t="shared" si="18"/>
        <v>0</v>
      </c>
      <c r="AC50" s="9">
        <f t="shared" si="18"/>
        <v>0</v>
      </c>
      <c r="AD50" s="9">
        <f t="shared" si="18"/>
        <v>0</v>
      </c>
      <c r="AE50" s="9">
        <f t="shared" si="18"/>
        <v>0</v>
      </c>
      <c r="AF50" s="9">
        <f t="shared" si="18"/>
        <v>0</v>
      </c>
      <c r="AG50" s="9">
        <f t="shared" si="18"/>
        <v>0</v>
      </c>
      <c r="AH50" s="9">
        <f t="shared" si="18"/>
        <v>0</v>
      </c>
      <c r="AI50" s="9">
        <f t="shared" si="18"/>
        <v>0</v>
      </c>
      <c r="AJ50" s="9">
        <f t="shared" si="18"/>
        <v>0</v>
      </c>
      <c r="AK50" s="9">
        <f t="shared" si="18"/>
        <v>0</v>
      </c>
      <c r="AL50" s="9">
        <f t="shared" si="18"/>
        <v>0</v>
      </c>
      <c r="AM50" s="9">
        <f t="shared" si="18"/>
        <v>0</v>
      </c>
      <c r="AN50" s="9">
        <f t="shared" si="18"/>
        <v>0</v>
      </c>
      <c r="AO50" s="9">
        <f t="shared" si="18"/>
        <v>0</v>
      </c>
      <c r="AP50" s="9">
        <f t="shared" si="18"/>
        <v>0</v>
      </c>
      <c r="AQ50" s="9">
        <f t="shared" si="18"/>
        <v>0</v>
      </c>
      <c r="AR50" s="9">
        <f t="shared" si="18"/>
        <v>0</v>
      </c>
      <c r="AS50" s="9">
        <f t="shared" si="18"/>
        <v>0</v>
      </c>
      <c r="AT50" s="45" t="s">
        <v>108</v>
      </c>
      <c r="AU50" s="9">
        <f>AU8-AU9-AU10-AU14</f>
        <v>15</v>
      </c>
    </row>
    <row r="51" spans="1:47" ht="15">
      <c r="A51" t="s">
        <v>72</v>
      </c>
      <c r="B51" s="44" t="s">
        <v>107</v>
      </c>
      <c r="C51" s="9">
        <f>C50-C29+C30</f>
        <v>0</v>
      </c>
      <c r="D51" s="9">
        <f aca="true" t="shared" si="19" ref="D51:AU51">D50-D29+D30</f>
        <v>0</v>
      </c>
      <c r="E51" s="9">
        <f t="shared" si="19"/>
        <v>0</v>
      </c>
      <c r="F51" s="9">
        <f t="shared" si="19"/>
        <v>0</v>
      </c>
      <c r="G51" s="9">
        <f t="shared" si="19"/>
        <v>0</v>
      </c>
      <c r="H51" s="9">
        <f t="shared" si="19"/>
        <v>0</v>
      </c>
      <c r="I51" s="9">
        <f t="shared" si="19"/>
        <v>0</v>
      </c>
      <c r="J51" s="9">
        <f t="shared" si="19"/>
        <v>0</v>
      </c>
      <c r="K51" s="9">
        <f t="shared" si="19"/>
        <v>0</v>
      </c>
      <c r="L51" s="9">
        <f t="shared" si="19"/>
        <v>0</v>
      </c>
      <c r="M51" s="9">
        <f t="shared" si="19"/>
        <v>0</v>
      </c>
      <c r="N51" s="9">
        <f t="shared" si="19"/>
        <v>0</v>
      </c>
      <c r="O51" s="9">
        <f t="shared" si="19"/>
        <v>0</v>
      </c>
      <c r="P51" s="9">
        <f t="shared" si="19"/>
        <v>0</v>
      </c>
      <c r="Q51" s="9">
        <f t="shared" si="19"/>
        <v>0</v>
      </c>
      <c r="R51" s="9">
        <f t="shared" si="19"/>
        <v>0</v>
      </c>
      <c r="S51" s="9">
        <f t="shared" si="19"/>
        <v>0</v>
      </c>
      <c r="T51" s="9">
        <f t="shared" si="19"/>
        <v>0</v>
      </c>
      <c r="U51" s="9">
        <f t="shared" si="19"/>
        <v>0</v>
      </c>
      <c r="V51" s="9">
        <f t="shared" si="19"/>
        <v>0</v>
      </c>
      <c r="W51" s="9">
        <f t="shared" si="19"/>
        <v>0</v>
      </c>
      <c r="X51" s="9">
        <f t="shared" si="19"/>
        <v>0</v>
      </c>
      <c r="Y51" s="9">
        <f t="shared" si="19"/>
        <v>0</v>
      </c>
      <c r="Z51" s="9">
        <f t="shared" si="19"/>
        <v>0</v>
      </c>
      <c r="AA51" s="9">
        <f t="shared" si="19"/>
        <v>0</v>
      </c>
      <c r="AB51" s="9">
        <f t="shared" si="19"/>
        <v>0</v>
      </c>
      <c r="AC51" s="9">
        <f t="shared" si="19"/>
        <v>0</v>
      </c>
      <c r="AD51" s="9">
        <f t="shared" si="19"/>
        <v>0</v>
      </c>
      <c r="AE51" s="9">
        <f t="shared" si="19"/>
        <v>0</v>
      </c>
      <c r="AF51" s="9">
        <f t="shared" si="19"/>
        <v>0</v>
      </c>
      <c r="AG51" s="9">
        <f t="shared" si="19"/>
        <v>0</v>
      </c>
      <c r="AH51" s="9">
        <f t="shared" si="19"/>
        <v>0</v>
      </c>
      <c r="AI51" s="9">
        <f t="shared" si="19"/>
        <v>0</v>
      </c>
      <c r="AJ51" s="9">
        <f t="shared" si="19"/>
        <v>0</v>
      </c>
      <c r="AK51" s="9">
        <f t="shared" si="19"/>
        <v>0</v>
      </c>
      <c r="AL51" s="9">
        <f t="shared" si="19"/>
        <v>0</v>
      </c>
      <c r="AM51" s="9">
        <f t="shared" si="19"/>
        <v>0</v>
      </c>
      <c r="AN51" s="9">
        <f t="shared" si="19"/>
        <v>0</v>
      </c>
      <c r="AO51" s="9">
        <f t="shared" si="19"/>
        <v>0</v>
      </c>
      <c r="AP51" s="9">
        <f t="shared" si="19"/>
        <v>0</v>
      </c>
      <c r="AQ51" s="9">
        <f t="shared" si="19"/>
        <v>0</v>
      </c>
      <c r="AR51" s="9">
        <f t="shared" si="19"/>
        <v>0</v>
      </c>
      <c r="AS51" s="9">
        <f t="shared" si="19"/>
        <v>0</v>
      </c>
      <c r="AT51" s="45" t="s">
        <v>107</v>
      </c>
      <c r="AU51" s="9">
        <f t="shared" si="19"/>
        <v>0</v>
      </c>
    </row>
    <row r="52" spans="1:47" ht="15">
      <c r="A52" t="s">
        <v>73</v>
      </c>
      <c r="B52" s="44" t="s">
        <v>111</v>
      </c>
      <c r="C52" s="9">
        <f>C20+C21-C15-C16</f>
        <v>0</v>
      </c>
      <c r="D52" s="9">
        <f aca="true" t="shared" si="20" ref="D52:AS52">D20+D21-D15-D16</f>
        <v>0</v>
      </c>
      <c r="E52" s="9">
        <f t="shared" si="20"/>
        <v>0</v>
      </c>
      <c r="F52" s="9">
        <f t="shared" si="20"/>
        <v>0</v>
      </c>
      <c r="G52" s="9">
        <f t="shared" si="20"/>
        <v>0</v>
      </c>
      <c r="H52" s="9">
        <f t="shared" si="20"/>
        <v>0</v>
      </c>
      <c r="I52" s="9">
        <f t="shared" si="20"/>
        <v>0</v>
      </c>
      <c r="J52" s="9">
        <f t="shared" si="20"/>
        <v>0</v>
      </c>
      <c r="K52" s="9">
        <f t="shared" si="20"/>
        <v>0</v>
      </c>
      <c r="L52" s="9">
        <f t="shared" si="20"/>
        <v>0</v>
      </c>
      <c r="M52" s="9">
        <f t="shared" si="20"/>
        <v>0</v>
      </c>
      <c r="N52" s="9">
        <f t="shared" si="20"/>
        <v>0</v>
      </c>
      <c r="O52" s="9">
        <f t="shared" si="20"/>
        <v>0</v>
      </c>
      <c r="P52" s="9">
        <f t="shared" si="20"/>
        <v>0</v>
      </c>
      <c r="Q52" s="9">
        <f t="shared" si="20"/>
        <v>0</v>
      </c>
      <c r="R52" s="9">
        <f t="shared" si="20"/>
        <v>0</v>
      </c>
      <c r="S52" s="9">
        <f t="shared" si="20"/>
        <v>0</v>
      </c>
      <c r="T52" s="9">
        <f t="shared" si="20"/>
        <v>0</v>
      </c>
      <c r="U52" s="9">
        <f t="shared" si="20"/>
        <v>0</v>
      </c>
      <c r="V52" s="9">
        <f t="shared" si="20"/>
        <v>0</v>
      </c>
      <c r="W52" s="9">
        <f t="shared" si="20"/>
        <v>0</v>
      </c>
      <c r="X52" s="9">
        <f t="shared" si="20"/>
        <v>0</v>
      </c>
      <c r="Y52" s="9">
        <f t="shared" si="20"/>
        <v>0</v>
      </c>
      <c r="Z52" s="9">
        <f t="shared" si="20"/>
        <v>0</v>
      </c>
      <c r="AA52" s="9">
        <f t="shared" si="20"/>
        <v>0</v>
      </c>
      <c r="AB52" s="9">
        <f t="shared" si="20"/>
        <v>0</v>
      </c>
      <c r="AC52" s="9">
        <f t="shared" si="20"/>
        <v>0</v>
      </c>
      <c r="AD52" s="9">
        <f t="shared" si="20"/>
        <v>0</v>
      </c>
      <c r="AE52" s="9">
        <f t="shared" si="20"/>
        <v>0</v>
      </c>
      <c r="AF52" s="9">
        <f t="shared" si="20"/>
        <v>0</v>
      </c>
      <c r="AG52" s="9">
        <f t="shared" si="20"/>
        <v>0</v>
      </c>
      <c r="AH52" s="9">
        <f t="shared" si="20"/>
        <v>0</v>
      </c>
      <c r="AI52" s="9">
        <f t="shared" si="20"/>
        <v>0</v>
      </c>
      <c r="AJ52" s="9">
        <f t="shared" si="20"/>
        <v>0</v>
      </c>
      <c r="AK52" s="9">
        <f t="shared" si="20"/>
        <v>0</v>
      </c>
      <c r="AL52" s="9">
        <f t="shared" si="20"/>
        <v>0</v>
      </c>
      <c r="AM52" s="9">
        <f t="shared" si="20"/>
        <v>0</v>
      </c>
      <c r="AN52" s="9">
        <f t="shared" si="20"/>
        <v>0</v>
      </c>
      <c r="AO52" s="9">
        <f t="shared" si="20"/>
        <v>0</v>
      </c>
      <c r="AP52" s="9">
        <f t="shared" si="20"/>
        <v>0</v>
      </c>
      <c r="AQ52" s="9">
        <f t="shared" si="20"/>
        <v>0</v>
      </c>
      <c r="AR52" s="9">
        <f t="shared" si="20"/>
        <v>0</v>
      </c>
      <c r="AS52" s="9">
        <f t="shared" si="20"/>
        <v>0</v>
      </c>
      <c r="AT52" s="15" t="s">
        <v>70</v>
      </c>
      <c r="AU52" s="9">
        <f>AU20+AU21-AU15-AU16</f>
        <v>0</v>
      </c>
    </row>
    <row r="53" spans="2:47" ht="15">
      <c r="B53" s="25" t="s">
        <v>69</v>
      </c>
      <c r="C53" s="27">
        <f>C31+C33+C35+C37+C39+C41</f>
        <v>118</v>
      </c>
      <c r="D53" s="27">
        <f aca="true" t="shared" si="21" ref="D53:AR53">D31+D33+D35+D37+D39+D41</f>
        <v>17</v>
      </c>
      <c r="E53" s="27">
        <f t="shared" si="21"/>
        <v>459</v>
      </c>
      <c r="F53" s="27">
        <f t="shared" si="21"/>
        <v>293</v>
      </c>
      <c r="G53" s="27">
        <f t="shared" si="21"/>
        <v>547</v>
      </c>
      <c r="H53" s="27">
        <f t="shared" si="21"/>
        <v>649</v>
      </c>
      <c r="I53" s="27">
        <f t="shared" si="21"/>
        <v>1115</v>
      </c>
      <c r="J53" s="27">
        <f t="shared" si="21"/>
        <v>335</v>
      </c>
      <c r="K53" s="27">
        <f t="shared" si="21"/>
        <v>910</v>
      </c>
      <c r="L53" s="27">
        <f t="shared" si="21"/>
        <v>170</v>
      </c>
      <c r="M53" s="27">
        <f t="shared" si="21"/>
        <v>926</v>
      </c>
      <c r="N53" s="27">
        <f t="shared" si="21"/>
        <v>813</v>
      </c>
      <c r="O53" s="27">
        <f t="shared" si="21"/>
        <v>1173</v>
      </c>
      <c r="P53" s="27">
        <f t="shared" si="21"/>
        <v>1019</v>
      </c>
      <c r="Q53" s="27">
        <f t="shared" si="21"/>
        <v>656</v>
      </c>
      <c r="R53" s="27">
        <f t="shared" si="21"/>
        <v>770</v>
      </c>
      <c r="S53" s="27">
        <f t="shared" si="21"/>
        <v>1171</v>
      </c>
      <c r="T53" s="27">
        <f t="shared" si="21"/>
        <v>1195</v>
      </c>
      <c r="U53" s="27">
        <f t="shared" si="21"/>
        <v>327</v>
      </c>
      <c r="V53" s="27">
        <f t="shared" si="21"/>
        <v>1027</v>
      </c>
      <c r="W53" s="27">
        <f t="shared" si="21"/>
        <v>668</v>
      </c>
      <c r="X53" s="27">
        <f t="shared" si="21"/>
        <v>780</v>
      </c>
      <c r="Y53" s="27">
        <f t="shared" si="21"/>
        <v>689</v>
      </c>
      <c r="Z53" s="27">
        <f t="shared" si="21"/>
        <v>894</v>
      </c>
      <c r="AA53" s="27">
        <f t="shared" si="21"/>
        <v>169</v>
      </c>
      <c r="AB53" s="27">
        <f t="shared" si="21"/>
        <v>490</v>
      </c>
      <c r="AC53" s="27">
        <f t="shared" si="21"/>
        <v>1132</v>
      </c>
      <c r="AD53" s="27">
        <f t="shared" si="21"/>
        <v>785</v>
      </c>
      <c r="AE53" s="27">
        <f t="shared" si="21"/>
        <v>1019</v>
      </c>
      <c r="AF53" s="27">
        <f t="shared" si="21"/>
        <v>683</v>
      </c>
      <c r="AG53" s="27">
        <f t="shared" si="21"/>
        <v>565</v>
      </c>
      <c r="AH53" s="27">
        <f t="shared" si="21"/>
        <v>279</v>
      </c>
      <c r="AI53" s="27">
        <f t="shared" si="21"/>
        <v>1200</v>
      </c>
      <c r="AJ53" s="27">
        <f t="shared" si="21"/>
        <v>910</v>
      </c>
      <c r="AK53" s="27">
        <f t="shared" si="21"/>
        <v>137</v>
      </c>
      <c r="AL53" s="27">
        <f t="shared" si="21"/>
        <v>1179</v>
      </c>
      <c r="AM53" s="27">
        <f t="shared" si="21"/>
        <v>1139</v>
      </c>
      <c r="AN53" s="27">
        <f t="shared" si="21"/>
        <v>496</v>
      </c>
      <c r="AO53" s="27">
        <f t="shared" si="21"/>
        <v>501</v>
      </c>
      <c r="AP53" s="27">
        <f t="shared" si="21"/>
        <v>336</v>
      </c>
      <c r="AQ53" s="27">
        <f t="shared" si="21"/>
        <v>480</v>
      </c>
      <c r="AR53" s="27">
        <f t="shared" si="21"/>
        <v>829</v>
      </c>
      <c r="AS53" s="27">
        <f>AS31+AS33+AS35+AS37+AS39+AS41</f>
        <v>29050</v>
      </c>
      <c r="AT53" s="8" t="s">
        <v>69</v>
      </c>
      <c r="AU53" s="27">
        <f>AU31+AU33+AU35+AU37+AU39+AU41</f>
        <v>2049318</v>
      </c>
    </row>
    <row r="54" spans="1:47" ht="15">
      <c r="A54" t="s">
        <v>74</v>
      </c>
      <c r="B54" s="42" t="s">
        <v>105</v>
      </c>
      <c r="C54" s="17">
        <f>C53-C21</f>
        <v>0</v>
      </c>
      <c r="D54" s="17">
        <f aca="true" t="shared" si="22" ref="D54:AU54">D53-D21</f>
        <v>0</v>
      </c>
      <c r="E54" s="17">
        <f t="shared" si="22"/>
        <v>0</v>
      </c>
      <c r="F54" s="17">
        <f t="shared" si="22"/>
        <v>0</v>
      </c>
      <c r="G54" s="17">
        <f t="shared" si="22"/>
        <v>0</v>
      </c>
      <c r="H54" s="17">
        <f t="shared" si="22"/>
        <v>0</v>
      </c>
      <c r="I54" s="17">
        <f t="shared" si="22"/>
        <v>0</v>
      </c>
      <c r="J54" s="17">
        <f t="shared" si="22"/>
        <v>0</v>
      </c>
      <c r="K54" s="17">
        <f t="shared" si="22"/>
        <v>0</v>
      </c>
      <c r="L54" s="17">
        <f t="shared" si="22"/>
        <v>0</v>
      </c>
      <c r="M54" s="17">
        <f t="shared" si="22"/>
        <v>0</v>
      </c>
      <c r="N54" s="17">
        <f t="shared" si="22"/>
        <v>0</v>
      </c>
      <c r="O54" s="17">
        <f t="shared" si="22"/>
        <v>0</v>
      </c>
      <c r="P54" s="17">
        <f t="shared" si="22"/>
        <v>0</v>
      </c>
      <c r="Q54" s="17">
        <f t="shared" si="22"/>
        <v>0</v>
      </c>
      <c r="R54" s="17">
        <f t="shared" si="22"/>
        <v>0</v>
      </c>
      <c r="S54" s="17">
        <f t="shared" si="22"/>
        <v>0</v>
      </c>
      <c r="T54" s="17">
        <f t="shared" si="22"/>
        <v>0</v>
      </c>
      <c r="U54" s="17">
        <f t="shared" si="22"/>
        <v>0</v>
      </c>
      <c r="V54" s="17">
        <f t="shared" si="22"/>
        <v>0</v>
      </c>
      <c r="W54" s="17">
        <f t="shared" si="22"/>
        <v>0</v>
      </c>
      <c r="X54" s="17">
        <f t="shared" si="22"/>
        <v>0</v>
      </c>
      <c r="Y54" s="17">
        <f t="shared" si="22"/>
        <v>0</v>
      </c>
      <c r="Z54" s="17">
        <f t="shared" si="22"/>
        <v>0</v>
      </c>
      <c r="AA54" s="17">
        <f t="shared" si="22"/>
        <v>0</v>
      </c>
      <c r="AB54" s="17">
        <f t="shared" si="22"/>
        <v>0</v>
      </c>
      <c r="AC54" s="17">
        <f t="shared" si="22"/>
        <v>0</v>
      </c>
      <c r="AD54" s="17">
        <f t="shared" si="22"/>
        <v>0</v>
      </c>
      <c r="AE54" s="17">
        <f t="shared" si="22"/>
        <v>0</v>
      </c>
      <c r="AF54" s="17">
        <f t="shared" si="22"/>
        <v>0</v>
      </c>
      <c r="AG54" s="17">
        <f t="shared" si="22"/>
        <v>0</v>
      </c>
      <c r="AH54" s="17">
        <f t="shared" si="22"/>
        <v>0</v>
      </c>
      <c r="AI54" s="17">
        <f t="shared" si="22"/>
        <v>0</v>
      </c>
      <c r="AJ54" s="17">
        <f t="shared" si="22"/>
        <v>0</v>
      </c>
      <c r="AK54" s="17">
        <f t="shared" si="22"/>
        <v>0</v>
      </c>
      <c r="AL54" s="17">
        <f t="shared" si="22"/>
        <v>0</v>
      </c>
      <c r="AM54" s="17">
        <f t="shared" si="22"/>
        <v>0</v>
      </c>
      <c r="AN54" s="17">
        <f t="shared" si="22"/>
        <v>0</v>
      </c>
      <c r="AO54" s="17">
        <f t="shared" si="22"/>
        <v>0</v>
      </c>
      <c r="AP54" s="17">
        <f t="shared" si="22"/>
        <v>0</v>
      </c>
      <c r="AQ54" s="17">
        <f t="shared" si="22"/>
        <v>0</v>
      </c>
      <c r="AR54" s="17">
        <f t="shared" si="22"/>
        <v>0</v>
      </c>
      <c r="AS54" s="17">
        <f t="shared" si="22"/>
        <v>0</v>
      </c>
      <c r="AT54" s="43" t="s">
        <v>105</v>
      </c>
      <c r="AU54" s="17">
        <f t="shared" si="22"/>
        <v>0</v>
      </c>
    </row>
    <row r="55" spans="1:47" ht="15">
      <c r="A55" t="s">
        <v>75</v>
      </c>
      <c r="B55" s="10" t="s">
        <v>76</v>
      </c>
      <c r="C55" s="9">
        <f>C9+C10-C20-C21</f>
        <v>0</v>
      </c>
      <c r="D55" s="9">
        <f aca="true" t="shared" si="23" ref="D55:AS55">D9+D10-D20-D21</f>
        <v>0</v>
      </c>
      <c r="E55" s="9">
        <f t="shared" si="23"/>
        <v>0</v>
      </c>
      <c r="F55" s="9">
        <f t="shared" si="23"/>
        <v>0</v>
      </c>
      <c r="G55" s="9">
        <f t="shared" si="23"/>
        <v>1</v>
      </c>
      <c r="H55" s="9">
        <f t="shared" si="23"/>
        <v>0</v>
      </c>
      <c r="I55" s="9">
        <f t="shared" si="23"/>
        <v>0</v>
      </c>
      <c r="J55" s="9">
        <f t="shared" si="23"/>
        <v>0</v>
      </c>
      <c r="K55" s="9">
        <f t="shared" si="23"/>
        <v>0</v>
      </c>
      <c r="L55" s="9">
        <f t="shared" si="23"/>
        <v>0</v>
      </c>
      <c r="M55" s="9">
        <f t="shared" si="23"/>
        <v>0</v>
      </c>
      <c r="N55" s="9">
        <f t="shared" si="23"/>
        <v>0</v>
      </c>
      <c r="O55" s="9">
        <f t="shared" si="23"/>
        <v>0</v>
      </c>
      <c r="P55" s="9">
        <f t="shared" si="23"/>
        <v>0</v>
      </c>
      <c r="Q55" s="9">
        <f t="shared" si="23"/>
        <v>0</v>
      </c>
      <c r="R55" s="9">
        <f t="shared" si="23"/>
        <v>0</v>
      </c>
      <c r="S55" s="9">
        <f t="shared" si="23"/>
        <v>0</v>
      </c>
      <c r="T55" s="9">
        <f t="shared" si="23"/>
        <v>0</v>
      </c>
      <c r="U55" s="9">
        <f t="shared" si="23"/>
        <v>0</v>
      </c>
      <c r="V55" s="9">
        <f t="shared" si="23"/>
        <v>1</v>
      </c>
      <c r="W55" s="9">
        <f t="shared" si="23"/>
        <v>1</v>
      </c>
      <c r="X55" s="9">
        <f t="shared" si="23"/>
        <v>0</v>
      </c>
      <c r="Y55" s="9">
        <f t="shared" si="23"/>
        <v>0</v>
      </c>
      <c r="Z55" s="9">
        <f t="shared" si="23"/>
        <v>0</v>
      </c>
      <c r="AA55" s="9">
        <f t="shared" si="23"/>
        <v>0</v>
      </c>
      <c r="AB55" s="9">
        <f t="shared" si="23"/>
        <v>0</v>
      </c>
      <c r="AC55" s="9">
        <f t="shared" si="23"/>
        <v>0</v>
      </c>
      <c r="AD55" s="9">
        <f t="shared" si="23"/>
        <v>1</v>
      </c>
      <c r="AE55" s="9">
        <f t="shared" si="23"/>
        <v>0</v>
      </c>
      <c r="AF55" s="9">
        <f t="shared" si="23"/>
        <v>0</v>
      </c>
      <c r="AG55" s="9">
        <f t="shared" si="23"/>
        <v>0</v>
      </c>
      <c r="AH55" s="9">
        <f t="shared" si="23"/>
        <v>0</v>
      </c>
      <c r="AI55" s="9">
        <f t="shared" si="23"/>
        <v>0</v>
      </c>
      <c r="AJ55" s="9">
        <f t="shared" si="23"/>
        <v>0</v>
      </c>
      <c r="AK55" s="9">
        <f t="shared" si="23"/>
        <v>0</v>
      </c>
      <c r="AL55" s="9">
        <f t="shared" si="23"/>
        <v>1</v>
      </c>
      <c r="AM55" s="9">
        <f t="shared" si="23"/>
        <v>0</v>
      </c>
      <c r="AN55" s="9">
        <f t="shared" si="23"/>
        <v>0</v>
      </c>
      <c r="AO55" s="9">
        <f t="shared" si="23"/>
        <v>0</v>
      </c>
      <c r="AP55" s="9">
        <f t="shared" si="23"/>
        <v>0</v>
      </c>
      <c r="AQ55" s="9">
        <f t="shared" si="23"/>
        <v>0</v>
      </c>
      <c r="AR55" s="9">
        <f t="shared" si="23"/>
        <v>0</v>
      </c>
      <c r="AS55" s="9">
        <f t="shared" si="23"/>
        <v>5</v>
      </c>
      <c r="AT55" s="15" t="s">
        <v>76</v>
      </c>
      <c r="AU55" s="9">
        <f>AU9+AU10-AU20-AU21</f>
        <v>4669</v>
      </c>
    </row>
    <row r="56" spans="1:47" ht="15">
      <c r="A56" t="s">
        <v>77</v>
      </c>
      <c r="B56" s="10" t="s">
        <v>80</v>
      </c>
      <c r="C56" s="9">
        <f>C9-C16</f>
        <v>0</v>
      </c>
      <c r="D56" s="9">
        <f aca="true" t="shared" si="24" ref="D56:AR56">D9-D16</f>
        <v>0</v>
      </c>
      <c r="E56" s="9">
        <f t="shared" si="24"/>
        <v>0</v>
      </c>
      <c r="F56" s="9">
        <f t="shared" si="24"/>
        <v>0</v>
      </c>
      <c r="G56" s="9">
        <f t="shared" si="24"/>
        <v>1</v>
      </c>
      <c r="H56" s="9">
        <f t="shared" si="24"/>
        <v>0</v>
      </c>
      <c r="I56" s="9">
        <f t="shared" si="24"/>
        <v>0</v>
      </c>
      <c r="J56" s="9">
        <f t="shared" si="24"/>
        <v>0</v>
      </c>
      <c r="K56" s="9">
        <f t="shared" si="24"/>
        <v>0</v>
      </c>
      <c r="L56" s="9">
        <f t="shared" si="24"/>
        <v>0</v>
      </c>
      <c r="M56" s="9">
        <f t="shared" si="24"/>
        <v>0</v>
      </c>
      <c r="N56" s="9">
        <f t="shared" si="24"/>
        <v>0</v>
      </c>
      <c r="O56" s="9">
        <f t="shared" si="24"/>
        <v>0</v>
      </c>
      <c r="P56" s="9">
        <f t="shared" si="24"/>
        <v>0</v>
      </c>
      <c r="Q56" s="9">
        <f t="shared" si="24"/>
        <v>0</v>
      </c>
      <c r="R56" s="9">
        <f t="shared" si="24"/>
        <v>0</v>
      </c>
      <c r="S56" s="9">
        <f t="shared" si="24"/>
        <v>0</v>
      </c>
      <c r="T56" s="9">
        <f t="shared" si="24"/>
        <v>0</v>
      </c>
      <c r="U56" s="9">
        <f t="shared" si="24"/>
        <v>0</v>
      </c>
      <c r="V56" s="9">
        <f t="shared" si="24"/>
        <v>1</v>
      </c>
      <c r="W56" s="9">
        <f t="shared" si="24"/>
        <v>1</v>
      </c>
      <c r="X56" s="9">
        <f t="shared" si="24"/>
        <v>0</v>
      </c>
      <c r="Y56" s="9">
        <f t="shared" si="24"/>
        <v>0</v>
      </c>
      <c r="Z56" s="9">
        <f t="shared" si="24"/>
        <v>0</v>
      </c>
      <c r="AA56" s="9">
        <f t="shared" si="24"/>
        <v>0</v>
      </c>
      <c r="AB56" s="9">
        <f t="shared" si="24"/>
        <v>0</v>
      </c>
      <c r="AC56" s="9">
        <f t="shared" si="24"/>
        <v>0</v>
      </c>
      <c r="AD56" s="9">
        <f t="shared" si="24"/>
        <v>1</v>
      </c>
      <c r="AE56" s="9">
        <f t="shared" si="24"/>
        <v>0</v>
      </c>
      <c r="AF56" s="9">
        <f t="shared" si="24"/>
        <v>0</v>
      </c>
      <c r="AG56" s="9">
        <f t="shared" si="24"/>
        <v>0</v>
      </c>
      <c r="AH56" s="9">
        <f t="shared" si="24"/>
        <v>0</v>
      </c>
      <c r="AI56" s="9">
        <f t="shared" si="24"/>
        <v>0</v>
      </c>
      <c r="AJ56" s="9">
        <f t="shared" si="24"/>
        <v>0</v>
      </c>
      <c r="AK56" s="9">
        <f t="shared" si="24"/>
        <v>0</v>
      </c>
      <c r="AL56" s="9">
        <f t="shared" si="24"/>
        <v>1</v>
      </c>
      <c r="AM56" s="9">
        <f t="shared" si="24"/>
        <v>0</v>
      </c>
      <c r="AN56" s="9">
        <f t="shared" si="24"/>
        <v>0</v>
      </c>
      <c r="AO56" s="9">
        <f t="shared" si="24"/>
        <v>0</v>
      </c>
      <c r="AP56" s="9">
        <f t="shared" si="24"/>
        <v>0</v>
      </c>
      <c r="AQ56" s="9">
        <f t="shared" si="24"/>
        <v>0</v>
      </c>
      <c r="AR56" s="9">
        <f t="shared" si="24"/>
        <v>0</v>
      </c>
      <c r="AS56" s="9">
        <f>AS9-AS16</f>
        <v>5</v>
      </c>
      <c r="AT56" s="15" t="s">
        <v>80</v>
      </c>
      <c r="AU56" s="9">
        <f>AU9-AU16</f>
        <v>4592</v>
      </c>
    </row>
    <row r="57" spans="1:47" ht="15">
      <c r="A57" t="s">
        <v>78</v>
      </c>
      <c r="B57" s="10" t="s">
        <v>79</v>
      </c>
      <c r="C57" s="9">
        <f>C10-C15</f>
        <v>0</v>
      </c>
      <c r="D57" s="9">
        <f aca="true" t="shared" si="25" ref="D57:AS57">D10-D15</f>
        <v>0</v>
      </c>
      <c r="E57" s="9">
        <f t="shared" si="25"/>
        <v>0</v>
      </c>
      <c r="F57" s="9">
        <f t="shared" si="25"/>
        <v>0</v>
      </c>
      <c r="G57" s="9">
        <f t="shared" si="25"/>
        <v>0</v>
      </c>
      <c r="H57" s="9">
        <f t="shared" si="25"/>
        <v>0</v>
      </c>
      <c r="I57" s="9">
        <f t="shared" si="25"/>
        <v>0</v>
      </c>
      <c r="J57" s="9">
        <f t="shared" si="25"/>
        <v>0</v>
      </c>
      <c r="K57" s="9">
        <f t="shared" si="25"/>
        <v>0</v>
      </c>
      <c r="L57" s="9">
        <f t="shared" si="25"/>
        <v>0</v>
      </c>
      <c r="M57" s="9">
        <f t="shared" si="25"/>
        <v>0</v>
      </c>
      <c r="N57" s="9">
        <f t="shared" si="25"/>
        <v>0</v>
      </c>
      <c r="O57" s="9">
        <f t="shared" si="25"/>
        <v>0</v>
      </c>
      <c r="P57" s="9">
        <f t="shared" si="25"/>
        <v>0</v>
      </c>
      <c r="Q57" s="9">
        <f t="shared" si="25"/>
        <v>0</v>
      </c>
      <c r="R57" s="9">
        <f t="shared" si="25"/>
        <v>0</v>
      </c>
      <c r="S57" s="9">
        <f t="shared" si="25"/>
        <v>0</v>
      </c>
      <c r="T57" s="9">
        <f t="shared" si="25"/>
        <v>0</v>
      </c>
      <c r="U57" s="9">
        <f t="shared" si="25"/>
        <v>0</v>
      </c>
      <c r="V57" s="9">
        <f t="shared" si="25"/>
        <v>0</v>
      </c>
      <c r="W57" s="9">
        <f t="shared" si="25"/>
        <v>0</v>
      </c>
      <c r="X57" s="9">
        <f t="shared" si="25"/>
        <v>0</v>
      </c>
      <c r="Y57" s="9">
        <f t="shared" si="25"/>
        <v>0</v>
      </c>
      <c r="Z57" s="9">
        <f t="shared" si="25"/>
        <v>0</v>
      </c>
      <c r="AA57" s="9">
        <f t="shared" si="25"/>
        <v>0</v>
      </c>
      <c r="AB57" s="9">
        <f t="shared" si="25"/>
        <v>0</v>
      </c>
      <c r="AC57" s="9">
        <f t="shared" si="25"/>
        <v>0</v>
      </c>
      <c r="AD57" s="9">
        <f t="shared" si="25"/>
        <v>0</v>
      </c>
      <c r="AE57" s="9">
        <f t="shared" si="25"/>
        <v>0</v>
      </c>
      <c r="AF57" s="9">
        <f t="shared" si="25"/>
        <v>0</v>
      </c>
      <c r="AG57" s="9">
        <f t="shared" si="25"/>
        <v>0</v>
      </c>
      <c r="AH57" s="9">
        <f t="shared" si="25"/>
        <v>0</v>
      </c>
      <c r="AI57" s="9">
        <f t="shared" si="25"/>
        <v>0</v>
      </c>
      <c r="AJ57" s="9">
        <f t="shared" si="25"/>
        <v>0</v>
      </c>
      <c r="AK57" s="9">
        <f t="shared" si="25"/>
        <v>0</v>
      </c>
      <c r="AL57" s="9">
        <f t="shared" si="25"/>
        <v>0</v>
      </c>
      <c r="AM57" s="9">
        <f t="shared" si="25"/>
        <v>0</v>
      </c>
      <c r="AN57" s="9">
        <f t="shared" si="25"/>
        <v>0</v>
      </c>
      <c r="AO57" s="9">
        <f t="shared" si="25"/>
        <v>0</v>
      </c>
      <c r="AP57" s="9">
        <f t="shared" si="25"/>
        <v>0</v>
      </c>
      <c r="AQ57" s="9">
        <f t="shared" si="25"/>
        <v>0</v>
      </c>
      <c r="AR57" s="9">
        <f t="shared" si="25"/>
        <v>0</v>
      </c>
      <c r="AS57" s="9">
        <f t="shared" si="25"/>
        <v>0</v>
      </c>
      <c r="AT57" s="15" t="s">
        <v>79</v>
      </c>
      <c r="AU57" s="9">
        <f>AU10-AU15</f>
        <v>77</v>
      </c>
    </row>
    <row r="58" spans="2:4" ht="15">
      <c r="B58" s="10"/>
      <c r="C58" s="13"/>
      <c r="D58" s="12"/>
    </row>
    <row r="59" spans="2:3" ht="15">
      <c r="B59" s="10"/>
      <c r="C59" s="1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2012</cp:lastModifiedBy>
  <cp:lastPrinted>2012-03-03T23:19:48Z</cp:lastPrinted>
  <dcterms:created xsi:type="dcterms:W3CDTF">2008-02-29T22:06:34Z</dcterms:created>
  <dcterms:modified xsi:type="dcterms:W3CDTF">2014-06-13T21:41:00Z</dcterms:modified>
  <cp:category/>
  <cp:version/>
  <cp:contentType/>
  <cp:contentStatus/>
</cp:coreProperties>
</file>