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1"/>
  </bookViews>
  <sheets>
    <sheet name="ГД" sheetId="1" r:id="rId1"/>
    <sheet name="МОД" sheetId="2" r:id="rId2"/>
    <sheet name="23окр" sheetId="3" r:id="rId3"/>
  </sheets>
  <definedNames/>
  <calcPr fullCalcOnLoad="1"/>
</workbook>
</file>

<file path=xl/sharedStrings.xml><?xml version="1.0" encoding="utf-8"?>
<sst xmlns="http://schemas.openxmlformats.org/spreadsheetml/2006/main" count="518" uniqueCount="132">
  <si>
    <t>Число избирателей</t>
  </si>
  <si>
    <t>ГОРОД</t>
  </si>
  <si>
    <t xml:space="preserve"> </t>
  </si>
  <si>
    <t>Бюлл., полученные УИК</t>
  </si>
  <si>
    <t>Бюлл., выд. досрочно</t>
  </si>
  <si>
    <t>Бюлл., выд. в помещ.</t>
  </si>
  <si>
    <t>Бюлл., выд. вне помещ.</t>
  </si>
  <si>
    <t>3+4+5</t>
  </si>
  <si>
    <t>(выдано бюлл.)</t>
  </si>
  <si>
    <t>(3+4+5)/1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</si>
  <si>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</si>
  <si>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</si>
  <si>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</si>
  <si>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</si>
  <si>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</si>
  <si>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</si>
  <si>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</si>
  <si>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7+8</t>
  </si>
  <si>
    <t>9+10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</si>
  <si>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</si>
  <si>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</si>
  <si>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</si>
  <si>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</si>
  <si>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</si>
  <si>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</si>
  <si>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</si>
  <si>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</si>
  <si>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</si>
  <si>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</si>
  <si>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</si>
  <si>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</si>
  <si>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3+4+5-7-8</t>
  </si>
  <si>
    <t>Подсчитано участков</t>
  </si>
  <si>
    <t>№</t>
  </si>
  <si>
    <t>унесено бюллетеней</t>
  </si>
  <si>
    <t>ВЫБОРЫ</t>
  </si>
  <si>
    <t>ДОЛГОПРУДНЫЙ</t>
  </si>
  <si>
    <t>% досрочно</t>
  </si>
  <si>
    <t>3/(3+4+5)</t>
  </si>
  <si>
    <t>% на дому</t>
  </si>
  <si>
    <t>5/(3+4+5)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</si>
  <si>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</si>
  <si>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</si>
  <si>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</si>
  <si>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</si>
  <si>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</si>
  <si>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</si>
  <si>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</si>
  <si>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</si>
  <si>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</si>
  <si>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Лиц.11</t>
  </si>
  <si>
    <t>ЗАГС</t>
  </si>
  <si>
    <t>Б-ца</t>
  </si>
  <si>
    <t>Шк.6</t>
  </si>
  <si>
    <t>Гимн.12</t>
  </si>
  <si>
    <t>Шк.9</t>
  </si>
  <si>
    <t>К/т Полет</t>
  </si>
  <si>
    <t>Библ.</t>
  </si>
  <si>
    <t>ДШИ</t>
  </si>
  <si>
    <t>Шк.10</t>
  </si>
  <si>
    <t>Т-р Город</t>
  </si>
  <si>
    <t>Биб.фил.1</t>
  </si>
  <si>
    <t>ЦЗН</t>
  </si>
  <si>
    <t>Гимн.13</t>
  </si>
  <si>
    <t>Об.ГУВД</t>
  </si>
  <si>
    <t>Шк.Содр.</t>
  </si>
  <si>
    <t>Шк.7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</si>
  <si>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</si>
  <si>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</si>
  <si>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</si>
  <si>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</si>
  <si>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</si>
  <si>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</si>
  <si>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</si>
  <si>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</si>
  <si>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</si>
  <si>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КПРФ</t>
  </si>
  <si>
    <t>ЛДПР</t>
  </si>
  <si>
    <t>СТРАНА</t>
  </si>
  <si>
    <t>ХИМК.ТЕРР.</t>
  </si>
  <si>
    <t>В ГД 4.12.2011</t>
  </si>
  <si>
    <t>СР</t>
  </si>
  <si>
    <t>Патриоты</t>
  </si>
  <si>
    <t>Яблоко</t>
  </si>
  <si>
    <t>Правое дело</t>
  </si>
  <si>
    <t>318</t>
  </si>
  <si>
    <t>319</t>
  </si>
  <si>
    <t>324</t>
  </si>
  <si>
    <t>325</t>
  </si>
  <si>
    <t>Быв.библ.</t>
  </si>
  <si>
    <t>Ивушка</t>
  </si>
  <si>
    <t>ПТУ 21</t>
  </si>
  <si>
    <t>Регпалата</t>
  </si>
  <si>
    <t>Шк.14</t>
  </si>
  <si>
    <t>Д/с 23</t>
  </si>
  <si>
    <t>Справ.Россия</t>
  </si>
  <si>
    <t>Единая Россия</t>
  </si>
  <si>
    <t>В МОД 4.12.2011</t>
  </si>
  <si>
    <t>3+4</t>
  </si>
  <si>
    <t>(3+4)/1</t>
  </si>
  <si>
    <t>4/(3+4)</t>
  </si>
  <si>
    <t>6+7</t>
  </si>
  <si>
    <t>3+4-6-7</t>
  </si>
  <si>
    <t>8+9</t>
  </si>
  <si>
    <t>Сумма за всех</t>
  </si>
  <si>
    <t>Расхождения</t>
  </si>
  <si>
    <t>Первое изб.частное (цена мандата)</t>
  </si>
  <si>
    <t>Усл.</t>
  </si>
  <si>
    <t>Факт.</t>
  </si>
  <si>
    <t>МАНДАТЫ</t>
  </si>
  <si>
    <t>Проп.мандаты без приставных</t>
  </si>
  <si>
    <t>ЕР</t>
  </si>
  <si>
    <t>В 23 окр. МОД 4.12.2011</t>
  </si>
  <si>
    <t>Арсентьев</t>
  </si>
  <si>
    <t>Иванов</t>
  </si>
  <si>
    <t>Сахарова</t>
  </si>
  <si>
    <t>Трунов</t>
  </si>
  <si>
    <t>Хорсев</t>
  </si>
  <si>
    <t>Школин</t>
  </si>
  <si>
    <t>23 ОКРУГ</t>
  </si>
  <si>
    <t>ОБЛАСТЬ</t>
  </si>
  <si>
    <t>Справ. Россия</t>
  </si>
  <si>
    <t>ВСЕГО МЕСТ</t>
  </si>
  <si>
    <t>Дума</t>
  </si>
  <si>
    <t>Одном./Проп.</t>
  </si>
  <si>
    <t>Расх. (За всех - 9)</t>
  </si>
  <si>
    <t>Расх. (11+13+15-10)</t>
  </si>
  <si>
    <t>Расх. (6+7)-(8+9)</t>
  </si>
  <si>
    <t>Расхождения (За всех - 9)</t>
  </si>
  <si>
    <t>(по протоколу ТИК)</t>
  </si>
  <si>
    <t>Итоговый прот.</t>
  </si>
  <si>
    <t>Протокол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</si>
</sst>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  <numFmt numFmtId="170" formatCode="[$-FC19]d\ mmmm\ yyyy\ &quot;г.&quot;"/>
    <numFmt numFmtId="171" formatCode="0.000000"/>
  </numFmts>
  <fonts count="6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0" fontId="0" fillId="0" borderId="0" xfId="17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0" fontId="0" fillId="0" borderId="1" xfId="17" applyNumberFormat="1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10" fontId="0" fillId="0" borderId="1" xfId="17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171" fontId="0" fillId="0" borderId="1" xfId="0" applyNumberFormat="1" applyBorder="1" applyAlignment="1">
      <alignment/>
    </xf>
    <xf numFmtId="0" fontId="0" fillId="5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workbookViewId="0" topLeftCell="A1">
      <pane xSplit="2" ySplit="2" topLeftCell="AP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Y44" sqref="AY44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44" max="44" width="24.625" style="0" customWidth="1"/>
    <col min="45" max="46" width="14.00390625" style="0" customWidth="1"/>
    <col min="47" max="47" width="14.875" style="0" customWidth="1"/>
    <col min="48" max="48" width="12.75390625" style="0" customWidth="1"/>
    <col min="49" max="49" width="13.00390625" style="0" customWidth="1"/>
  </cols>
  <sheetData>
    <row r="1" spans="1:47" ht="12.75">
      <c r="A1" t="s">
        <v>35</v>
      </c>
      <c r="B1" t="s">
        <v>80</v>
      </c>
      <c r="C1" s="3" t="s">
        <v>85</v>
      </c>
      <c r="D1" s="3" t="s">
        <v>86</v>
      </c>
      <c r="E1" s="4">
        <v>320</v>
      </c>
      <c r="F1" s="4">
        <v>321</v>
      </c>
      <c r="G1" s="4">
        <v>322</v>
      </c>
      <c r="H1" s="4">
        <v>323</v>
      </c>
      <c r="I1" s="3" t="s">
        <v>87</v>
      </c>
      <c r="J1" s="3" t="s">
        <v>88</v>
      </c>
      <c r="K1" s="4">
        <v>326</v>
      </c>
      <c r="L1" s="4">
        <v>327</v>
      </c>
      <c r="M1" s="4">
        <v>328</v>
      </c>
      <c r="N1" s="4">
        <v>329</v>
      </c>
      <c r="O1" s="4">
        <v>330</v>
      </c>
      <c r="P1" s="4">
        <v>331</v>
      </c>
      <c r="Q1" s="4">
        <v>332</v>
      </c>
      <c r="R1" s="4">
        <v>333</v>
      </c>
      <c r="S1" s="4">
        <v>334</v>
      </c>
      <c r="T1" s="4">
        <v>335</v>
      </c>
      <c r="U1" s="4">
        <v>336</v>
      </c>
      <c r="V1" s="4">
        <v>337</v>
      </c>
      <c r="W1" s="4">
        <v>338</v>
      </c>
      <c r="X1" s="4">
        <v>339</v>
      </c>
      <c r="Y1" s="4">
        <v>340</v>
      </c>
      <c r="Z1" s="4">
        <v>341</v>
      </c>
      <c r="AA1" s="4">
        <v>342</v>
      </c>
      <c r="AB1" s="4">
        <v>343</v>
      </c>
      <c r="AC1" s="4">
        <v>344</v>
      </c>
      <c r="AD1" s="4">
        <v>345</v>
      </c>
      <c r="AE1" s="4">
        <v>346</v>
      </c>
      <c r="AF1" s="4">
        <v>347</v>
      </c>
      <c r="AG1" s="4">
        <v>348</v>
      </c>
      <c r="AH1" s="4">
        <v>349</v>
      </c>
      <c r="AI1" s="4">
        <v>350</v>
      </c>
      <c r="AJ1" s="4">
        <v>351</v>
      </c>
      <c r="AK1" s="4">
        <v>352</v>
      </c>
      <c r="AL1" s="4">
        <v>353</v>
      </c>
      <c r="AM1" s="4">
        <v>354</v>
      </c>
      <c r="AN1" s="4">
        <v>355</v>
      </c>
      <c r="AO1" s="4">
        <v>356</v>
      </c>
      <c r="AP1" s="4">
        <v>357</v>
      </c>
      <c r="AQ1" s="40" t="s">
        <v>1</v>
      </c>
      <c r="AS1" s="42" t="s">
        <v>79</v>
      </c>
      <c r="AT1" s="46" t="s">
        <v>120</v>
      </c>
      <c r="AU1" s="44" t="s">
        <v>78</v>
      </c>
    </row>
    <row r="2" spans="1:43" ht="12.75">
      <c r="A2" t="s">
        <v>1</v>
      </c>
      <c r="B2" t="s">
        <v>36</v>
      </c>
      <c r="C2" s="3" t="s">
        <v>43</v>
      </c>
      <c r="D2" s="3" t="s">
        <v>44</v>
      </c>
      <c r="E2" s="3" t="s">
        <v>45</v>
      </c>
      <c r="F2" s="4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4" t="s">
        <v>55</v>
      </c>
      <c r="P2" s="4" t="s">
        <v>55</v>
      </c>
      <c r="Q2" s="3" t="s">
        <v>56</v>
      </c>
      <c r="R2" s="3" t="s">
        <v>57</v>
      </c>
      <c r="S2" s="3" t="s">
        <v>89</v>
      </c>
      <c r="T2" s="4" t="s">
        <v>58</v>
      </c>
      <c r="U2" s="4" t="s">
        <v>58</v>
      </c>
      <c r="V2" s="3" t="s">
        <v>59</v>
      </c>
      <c r="W2" s="3" t="s">
        <v>60</v>
      </c>
      <c r="X2" s="3" t="s">
        <v>61</v>
      </c>
      <c r="Y2" s="3" t="s">
        <v>94</v>
      </c>
      <c r="Z2" s="3" t="s">
        <v>93</v>
      </c>
      <c r="AA2" s="3" t="s">
        <v>92</v>
      </c>
      <c r="AB2" s="3" t="s">
        <v>62</v>
      </c>
      <c r="AC2" s="3" t="s">
        <v>63</v>
      </c>
      <c r="AD2" s="3" t="s">
        <v>65</v>
      </c>
      <c r="AE2" s="3" t="s">
        <v>91</v>
      </c>
      <c r="AF2" s="3" t="s">
        <v>66</v>
      </c>
      <c r="AG2" s="3" t="s">
        <v>64</v>
      </c>
      <c r="AH2" s="4" t="s">
        <v>90</v>
      </c>
      <c r="AI2" s="4" t="s">
        <v>67</v>
      </c>
      <c r="AJ2" s="3" t="s">
        <v>68</v>
      </c>
      <c r="AK2" s="4" t="s">
        <v>69</v>
      </c>
      <c r="AL2" s="3" t="s">
        <v>70</v>
      </c>
      <c r="AM2" s="3" t="s">
        <v>71</v>
      </c>
      <c r="AN2" s="3" t="s">
        <v>72</v>
      </c>
      <c r="AO2" s="3" t="s">
        <v>73</v>
      </c>
      <c r="AP2" s="3" t="s">
        <v>74</v>
      </c>
      <c r="AQ2" s="4"/>
    </row>
    <row r="3" spans="1:47" ht="12.75">
      <c r="A3" t="s">
        <v>2</v>
      </c>
      <c r="B3" t="s">
        <v>2</v>
      </c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28"/>
      <c r="Z3" s="2"/>
      <c r="AA3" s="2"/>
      <c r="AB3" s="2"/>
      <c r="AC3" s="2"/>
      <c r="AE3" s="2"/>
      <c r="AF3" s="2"/>
      <c r="AI3" s="2"/>
      <c r="AK3" s="2"/>
      <c r="AL3" s="2"/>
      <c r="AM3" s="2"/>
      <c r="AN3" s="2"/>
      <c r="AO3" s="2"/>
      <c r="AP3" s="2"/>
      <c r="AS3" t="s">
        <v>130</v>
      </c>
      <c r="AT3" t="s">
        <v>130</v>
      </c>
      <c r="AU3" t="s">
        <v>130</v>
      </c>
    </row>
    <row r="4" spans="1:48" ht="12.75">
      <c r="A4" s="8">
        <v>1</v>
      </c>
      <c r="B4" s="8" t="s">
        <v>0</v>
      </c>
      <c r="C4" s="8">
        <v>364</v>
      </c>
      <c r="D4" s="8">
        <v>2427</v>
      </c>
      <c r="E4" s="8">
        <v>877</v>
      </c>
      <c r="F4" s="8">
        <v>1223</v>
      </c>
      <c r="G4" s="8">
        <v>1616</v>
      </c>
      <c r="H4" s="8">
        <v>1453</v>
      </c>
      <c r="I4" s="8">
        <v>1888</v>
      </c>
      <c r="J4" s="8">
        <v>1034</v>
      </c>
      <c r="K4" s="8">
        <v>2154</v>
      </c>
      <c r="L4" s="8">
        <v>338</v>
      </c>
      <c r="M4" s="8">
        <v>2067</v>
      </c>
      <c r="N4" s="8">
        <v>1728</v>
      </c>
      <c r="O4" s="8">
        <v>2395</v>
      </c>
      <c r="P4" s="8">
        <v>2237</v>
      </c>
      <c r="Q4" s="8">
        <v>1549</v>
      </c>
      <c r="R4" s="8">
        <v>1444</v>
      </c>
      <c r="S4" s="8">
        <v>2090</v>
      </c>
      <c r="T4" s="8">
        <v>2597</v>
      </c>
      <c r="U4" s="8">
        <v>736</v>
      </c>
      <c r="V4" s="8">
        <v>2619</v>
      </c>
      <c r="W4" s="8">
        <v>2615</v>
      </c>
      <c r="X4" s="20">
        <v>1741</v>
      </c>
      <c r="Y4" s="8">
        <v>1823</v>
      </c>
      <c r="Z4" s="8">
        <v>2427</v>
      </c>
      <c r="AA4" s="8">
        <v>1284</v>
      </c>
      <c r="AB4" s="8">
        <v>2184</v>
      </c>
      <c r="AC4" s="8">
        <v>2010</v>
      </c>
      <c r="AD4" s="8">
        <v>2213</v>
      </c>
      <c r="AE4" s="8">
        <v>2202</v>
      </c>
      <c r="AF4" s="8">
        <v>2982</v>
      </c>
      <c r="AG4" s="8">
        <v>2675</v>
      </c>
      <c r="AH4" s="8">
        <v>2206</v>
      </c>
      <c r="AI4" s="8">
        <v>577</v>
      </c>
      <c r="AJ4" s="8">
        <v>2200</v>
      </c>
      <c r="AK4" s="8">
        <v>2803</v>
      </c>
      <c r="AL4" s="8">
        <v>1139</v>
      </c>
      <c r="AM4" s="8">
        <v>830</v>
      </c>
      <c r="AN4" s="8">
        <v>867</v>
      </c>
      <c r="AO4" s="8">
        <v>943</v>
      </c>
      <c r="AP4" s="8">
        <v>1359</v>
      </c>
      <c r="AQ4" s="8">
        <f aca="true" t="shared" si="0" ref="AQ4:AQ9">SUM(C4:AP4)</f>
        <v>69916</v>
      </c>
      <c r="AR4" s="8" t="s">
        <v>0</v>
      </c>
      <c r="AS4" s="10">
        <v>721230</v>
      </c>
      <c r="AT4" s="10">
        <v>5647203</v>
      </c>
      <c r="AU4" s="29">
        <v>109237780</v>
      </c>
      <c r="AV4" s="8"/>
    </row>
    <row r="5" spans="1:48" ht="12.75">
      <c r="A5" s="8">
        <v>2</v>
      </c>
      <c r="B5" s="11" t="s">
        <v>3</v>
      </c>
      <c r="C5" s="8">
        <v>300</v>
      </c>
      <c r="D5" s="8">
        <v>2300</v>
      </c>
      <c r="E5" s="8">
        <v>800</v>
      </c>
      <c r="F5" s="8">
        <v>1100</v>
      </c>
      <c r="G5" s="8">
        <v>1500</v>
      </c>
      <c r="H5" s="8">
        <v>1300</v>
      </c>
      <c r="I5" s="8">
        <v>1700</v>
      </c>
      <c r="J5" s="8">
        <v>900</v>
      </c>
      <c r="K5" s="8">
        <v>2000</v>
      </c>
      <c r="L5" s="8">
        <v>250</v>
      </c>
      <c r="M5" s="8">
        <v>2000</v>
      </c>
      <c r="N5" s="8">
        <v>1600</v>
      </c>
      <c r="O5" s="8">
        <v>2300</v>
      </c>
      <c r="P5" s="8">
        <v>2100</v>
      </c>
      <c r="Q5" s="8">
        <v>1400</v>
      </c>
      <c r="R5" s="8">
        <v>1300</v>
      </c>
      <c r="S5" s="8">
        <v>1900</v>
      </c>
      <c r="T5" s="8">
        <v>2400</v>
      </c>
      <c r="U5" s="8">
        <v>600</v>
      </c>
      <c r="V5" s="8">
        <v>2400</v>
      </c>
      <c r="W5" s="8">
        <v>2400</v>
      </c>
      <c r="X5" s="8">
        <v>1600</v>
      </c>
      <c r="Y5" s="8">
        <v>1700</v>
      </c>
      <c r="Z5" s="8">
        <v>2100</v>
      </c>
      <c r="AA5" s="8">
        <v>1100</v>
      </c>
      <c r="AB5" s="8">
        <v>2000</v>
      </c>
      <c r="AC5" s="8">
        <v>1800</v>
      </c>
      <c r="AD5" s="8">
        <v>2000</v>
      </c>
      <c r="AE5" s="8">
        <v>2000</v>
      </c>
      <c r="AF5" s="8">
        <v>2800</v>
      </c>
      <c r="AG5" s="8">
        <v>2500</v>
      </c>
      <c r="AH5" s="8">
        <v>2100</v>
      </c>
      <c r="AI5" s="8">
        <v>400</v>
      </c>
      <c r="AJ5" s="8">
        <v>2100</v>
      </c>
      <c r="AK5" s="8">
        <v>2500</v>
      </c>
      <c r="AL5" s="8">
        <v>1000</v>
      </c>
      <c r="AM5" s="8">
        <v>800</v>
      </c>
      <c r="AN5" s="8">
        <v>800</v>
      </c>
      <c r="AO5" s="8">
        <v>800</v>
      </c>
      <c r="AP5" s="8">
        <v>1100</v>
      </c>
      <c r="AQ5" s="8">
        <f t="shared" si="0"/>
        <v>63750</v>
      </c>
      <c r="AR5" s="11" t="s">
        <v>3</v>
      </c>
      <c r="AS5" s="8">
        <v>611429</v>
      </c>
      <c r="AT5" s="8">
        <v>5050428</v>
      </c>
      <c r="AU5" s="8">
        <v>103023773</v>
      </c>
      <c r="AV5" s="1"/>
    </row>
    <row r="6" spans="1:47" ht="12.75">
      <c r="A6" s="8">
        <v>3</v>
      </c>
      <c r="B6" s="11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/>
      <c r="AO6" s="8">
        <v>0</v>
      </c>
      <c r="AP6" s="8">
        <v>0</v>
      </c>
      <c r="AQ6" s="8">
        <f t="shared" si="0"/>
        <v>0</v>
      </c>
      <c r="AR6" s="11" t="s">
        <v>4</v>
      </c>
      <c r="AS6" s="8">
        <v>0</v>
      </c>
      <c r="AT6" s="8">
        <v>0</v>
      </c>
      <c r="AU6" s="8">
        <v>170710</v>
      </c>
    </row>
    <row r="7" spans="1:47" ht="12.75">
      <c r="A7" s="8">
        <v>4</v>
      </c>
      <c r="B7" s="11" t="s">
        <v>5</v>
      </c>
      <c r="C7" s="8">
        <v>200</v>
      </c>
      <c r="D7" s="8">
        <v>1570</v>
      </c>
      <c r="E7" s="8">
        <v>502</v>
      </c>
      <c r="F7" s="8">
        <v>616</v>
      </c>
      <c r="G7" s="8">
        <v>818</v>
      </c>
      <c r="H7" s="8">
        <v>944</v>
      </c>
      <c r="I7" s="8">
        <v>913</v>
      </c>
      <c r="J7" s="8">
        <v>444</v>
      </c>
      <c r="K7" s="8">
        <v>1117</v>
      </c>
      <c r="L7" s="8">
        <v>126</v>
      </c>
      <c r="M7" s="8">
        <v>1127</v>
      </c>
      <c r="N7" s="8">
        <v>922</v>
      </c>
      <c r="O7" s="8">
        <v>1232</v>
      </c>
      <c r="P7" s="8">
        <v>1221</v>
      </c>
      <c r="Q7" s="8">
        <v>902</v>
      </c>
      <c r="R7" s="8">
        <v>747</v>
      </c>
      <c r="S7" s="8">
        <v>1142</v>
      </c>
      <c r="T7" s="8">
        <v>1325</v>
      </c>
      <c r="U7" s="8">
        <v>369</v>
      </c>
      <c r="V7" s="8">
        <v>1255</v>
      </c>
      <c r="W7" s="8">
        <v>1111</v>
      </c>
      <c r="X7" s="8">
        <v>948</v>
      </c>
      <c r="Y7" s="8">
        <v>1059</v>
      </c>
      <c r="Z7" s="8">
        <v>1323</v>
      </c>
      <c r="AA7" s="8">
        <v>711</v>
      </c>
      <c r="AB7" s="8">
        <v>1121</v>
      </c>
      <c r="AC7" s="8">
        <v>1067</v>
      </c>
      <c r="AD7" s="8">
        <v>1374</v>
      </c>
      <c r="AE7" s="8">
        <v>1016</v>
      </c>
      <c r="AF7" s="8">
        <v>1502</v>
      </c>
      <c r="AG7" s="8">
        <v>1795</v>
      </c>
      <c r="AH7" s="8">
        <v>1083</v>
      </c>
      <c r="AI7" s="8">
        <v>286</v>
      </c>
      <c r="AJ7" s="8">
        <v>1434</v>
      </c>
      <c r="AK7" s="8">
        <v>1816</v>
      </c>
      <c r="AL7" s="8">
        <v>514</v>
      </c>
      <c r="AM7" s="8">
        <v>368</v>
      </c>
      <c r="AN7" s="8">
        <v>340</v>
      </c>
      <c r="AO7" s="8">
        <v>451</v>
      </c>
      <c r="AP7" s="8">
        <v>659</v>
      </c>
      <c r="AQ7" s="8">
        <f t="shared" si="0"/>
        <v>37470</v>
      </c>
      <c r="AR7" s="11" t="s">
        <v>5</v>
      </c>
      <c r="AS7" s="8">
        <v>366324</v>
      </c>
      <c r="AT7" s="8">
        <v>2746014</v>
      </c>
      <c r="AU7" s="8">
        <v>61250309</v>
      </c>
    </row>
    <row r="8" spans="1:47" ht="12.75">
      <c r="A8" s="8">
        <v>5</v>
      </c>
      <c r="B8" s="11" t="s">
        <v>6</v>
      </c>
      <c r="C8" s="8">
        <v>8</v>
      </c>
      <c r="D8" s="8">
        <v>0</v>
      </c>
      <c r="E8" s="8">
        <v>14</v>
      </c>
      <c r="F8" s="8">
        <v>9</v>
      </c>
      <c r="G8" s="8">
        <v>24</v>
      </c>
      <c r="H8" s="8">
        <v>20</v>
      </c>
      <c r="I8" s="8">
        <v>26</v>
      </c>
      <c r="J8" s="8">
        <v>16</v>
      </c>
      <c r="K8" s="8">
        <v>24</v>
      </c>
      <c r="L8" s="8">
        <v>112</v>
      </c>
      <c r="M8" s="8">
        <v>37</v>
      </c>
      <c r="N8" s="8">
        <v>29</v>
      </c>
      <c r="O8" s="8">
        <v>24</v>
      </c>
      <c r="P8" s="8">
        <v>12</v>
      </c>
      <c r="Q8" s="8">
        <v>33</v>
      </c>
      <c r="R8" s="8">
        <v>27</v>
      </c>
      <c r="S8" s="8">
        <v>8</v>
      </c>
      <c r="T8" s="8">
        <v>15</v>
      </c>
      <c r="U8" s="8">
        <v>1</v>
      </c>
      <c r="V8" s="8">
        <v>33</v>
      </c>
      <c r="W8" s="8">
        <v>220</v>
      </c>
      <c r="X8" s="8">
        <v>4</v>
      </c>
      <c r="Y8" s="8">
        <v>11</v>
      </c>
      <c r="Z8" s="8">
        <v>5</v>
      </c>
      <c r="AA8" s="8">
        <v>5</v>
      </c>
      <c r="AB8" s="8">
        <v>12</v>
      </c>
      <c r="AC8" s="8">
        <v>5</v>
      </c>
      <c r="AD8" s="8">
        <v>8</v>
      </c>
      <c r="AE8" s="8">
        <v>8</v>
      </c>
      <c r="AF8" s="8">
        <v>21</v>
      </c>
      <c r="AG8" s="8">
        <v>24</v>
      </c>
      <c r="AH8" s="8">
        <v>12</v>
      </c>
      <c r="AI8" s="8">
        <v>10</v>
      </c>
      <c r="AJ8" s="8">
        <v>22</v>
      </c>
      <c r="AK8" s="8">
        <v>16</v>
      </c>
      <c r="AL8" s="8">
        <v>58</v>
      </c>
      <c r="AM8" s="8">
        <v>21</v>
      </c>
      <c r="AN8" s="8">
        <v>16</v>
      </c>
      <c r="AO8" s="8">
        <v>28</v>
      </c>
      <c r="AP8" s="8">
        <v>13</v>
      </c>
      <c r="AQ8" s="8">
        <f t="shared" si="0"/>
        <v>991</v>
      </c>
      <c r="AR8" s="11" t="s">
        <v>6</v>
      </c>
      <c r="AS8" s="8">
        <v>17778</v>
      </c>
      <c r="AT8" s="8">
        <v>131949</v>
      </c>
      <c r="AU8" s="8">
        <v>4353443</v>
      </c>
    </row>
    <row r="9" spans="1:47" ht="12.75">
      <c r="A9" s="8" t="s">
        <v>7</v>
      </c>
      <c r="B9" s="11" t="s">
        <v>8</v>
      </c>
      <c r="C9" s="8">
        <f aca="true" t="shared" si="1" ref="C9:AK9">SUM(C6:C8)</f>
        <v>208</v>
      </c>
      <c r="D9" s="8">
        <f t="shared" si="1"/>
        <v>1570</v>
      </c>
      <c r="E9" s="8">
        <f t="shared" si="1"/>
        <v>516</v>
      </c>
      <c r="F9" s="8">
        <f t="shared" si="1"/>
        <v>625</v>
      </c>
      <c r="G9" s="8">
        <f t="shared" si="1"/>
        <v>842</v>
      </c>
      <c r="H9" s="8">
        <f t="shared" si="1"/>
        <v>964</v>
      </c>
      <c r="I9" s="8">
        <f t="shared" si="1"/>
        <v>939</v>
      </c>
      <c r="J9" s="8">
        <f t="shared" si="1"/>
        <v>460</v>
      </c>
      <c r="K9" s="8">
        <f t="shared" si="1"/>
        <v>1141</v>
      </c>
      <c r="L9" s="8">
        <f t="shared" si="1"/>
        <v>238</v>
      </c>
      <c r="M9" s="8">
        <f t="shared" si="1"/>
        <v>1164</v>
      </c>
      <c r="N9" s="8">
        <f t="shared" si="1"/>
        <v>951</v>
      </c>
      <c r="O9" s="8">
        <f t="shared" si="1"/>
        <v>1256</v>
      </c>
      <c r="P9" s="8">
        <f t="shared" si="1"/>
        <v>1233</v>
      </c>
      <c r="Q9" s="8">
        <f t="shared" si="1"/>
        <v>935</v>
      </c>
      <c r="R9" s="8">
        <f t="shared" si="1"/>
        <v>774</v>
      </c>
      <c r="S9" s="8">
        <f t="shared" si="1"/>
        <v>1150</v>
      </c>
      <c r="T9" s="8">
        <f t="shared" si="1"/>
        <v>1340</v>
      </c>
      <c r="U9" s="8">
        <f t="shared" si="1"/>
        <v>370</v>
      </c>
      <c r="V9" s="8">
        <f t="shared" si="1"/>
        <v>1288</v>
      </c>
      <c r="W9" s="8">
        <f t="shared" si="1"/>
        <v>1331</v>
      </c>
      <c r="X9" s="8">
        <f t="shared" si="1"/>
        <v>952</v>
      </c>
      <c r="Y9" s="8">
        <f t="shared" si="1"/>
        <v>1070</v>
      </c>
      <c r="Z9" s="8">
        <f t="shared" si="1"/>
        <v>1328</v>
      </c>
      <c r="AA9" s="8">
        <f t="shared" si="1"/>
        <v>716</v>
      </c>
      <c r="AB9" s="8">
        <f t="shared" si="1"/>
        <v>1133</v>
      </c>
      <c r="AC9" s="8">
        <f t="shared" si="1"/>
        <v>1072</v>
      </c>
      <c r="AD9" s="8">
        <f t="shared" si="1"/>
        <v>1382</v>
      </c>
      <c r="AE9" s="8">
        <f t="shared" si="1"/>
        <v>1024</v>
      </c>
      <c r="AF9" s="8">
        <f t="shared" si="1"/>
        <v>1523</v>
      </c>
      <c r="AG9" s="8">
        <f t="shared" si="1"/>
        <v>1819</v>
      </c>
      <c r="AH9" s="8">
        <f t="shared" si="1"/>
        <v>1095</v>
      </c>
      <c r="AI9" s="8">
        <f t="shared" si="1"/>
        <v>296</v>
      </c>
      <c r="AJ9" s="8">
        <f t="shared" si="1"/>
        <v>1456</v>
      </c>
      <c r="AK9" s="8">
        <f t="shared" si="1"/>
        <v>1832</v>
      </c>
      <c r="AL9" s="8">
        <f>SUM(AL6:AL8)</f>
        <v>572</v>
      </c>
      <c r="AM9" s="8">
        <f>SUM(AM6:AM8)</f>
        <v>389</v>
      </c>
      <c r="AN9" s="8">
        <f>SUM(AN6:AN8)</f>
        <v>356</v>
      </c>
      <c r="AO9" s="8">
        <f>SUM(AO6:AO8)</f>
        <v>479</v>
      </c>
      <c r="AP9" s="8">
        <f>SUM(AP6:AP8)</f>
        <v>672</v>
      </c>
      <c r="AQ9" s="8">
        <f t="shared" si="0"/>
        <v>38461</v>
      </c>
      <c r="AR9" s="11" t="s">
        <v>8</v>
      </c>
      <c r="AS9" s="8">
        <f>SUM(AS6:AS8)</f>
        <v>384102</v>
      </c>
      <c r="AT9" s="8">
        <f>SUM(AT6:AT8)</f>
        <v>2877963</v>
      </c>
      <c r="AU9" s="8">
        <f>SUM(AU6:AU8)</f>
        <v>65774462</v>
      </c>
    </row>
    <row r="10" spans="1:47" ht="12.75">
      <c r="A10" s="8" t="s">
        <v>9</v>
      </c>
      <c r="B10" s="11" t="s">
        <v>10</v>
      </c>
      <c r="C10" s="12">
        <f aca="true" t="shared" si="2" ref="C10:AQ10">C9/C4</f>
        <v>0.5714285714285714</v>
      </c>
      <c r="D10" s="12">
        <f t="shared" si="2"/>
        <v>0.6468891635764318</v>
      </c>
      <c r="E10" s="12">
        <f t="shared" si="2"/>
        <v>0.5883694412770809</v>
      </c>
      <c r="F10" s="12">
        <f t="shared" si="2"/>
        <v>0.5110384300899428</v>
      </c>
      <c r="G10" s="12">
        <f t="shared" si="2"/>
        <v>0.5210396039603961</v>
      </c>
      <c r="H10" s="12">
        <f t="shared" si="2"/>
        <v>0.6634549208534067</v>
      </c>
      <c r="I10" s="12">
        <f t="shared" si="2"/>
        <v>0.4973516949152542</v>
      </c>
      <c r="J10" s="12">
        <f t="shared" si="2"/>
        <v>0.4448742746615087</v>
      </c>
      <c r="K10" s="12">
        <f t="shared" si="2"/>
        <v>0.5297121634168988</v>
      </c>
      <c r="L10" s="12">
        <f t="shared" si="2"/>
        <v>0.7041420118343196</v>
      </c>
      <c r="M10" s="12">
        <f t="shared" si="2"/>
        <v>0.5631349782293179</v>
      </c>
      <c r="N10" s="12">
        <f t="shared" si="2"/>
        <v>0.5503472222222222</v>
      </c>
      <c r="O10" s="12">
        <f t="shared" si="2"/>
        <v>0.5244258872651357</v>
      </c>
      <c r="P10" s="12">
        <f t="shared" si="2"/>
        <v>0.551184622261958</v>
      </c>
      <c r="Q10" s="12">
        <f t="shared" si="2"/>
        <v>0.6036152356358941</v>
      </c>
      <c r="R10" s="12">
        <f t="shared" si="2"/>
        <v>0.53601108033241</v>
      </c>
      <c r="S10" s="12">
        <f t="shared" si="2"/>
        <v>0.5502392344497608</v>
      </c>
      <c r="T10" s="12">
        <f t="shared" si="2"/>
        <v>0.515979976896419</v>
      </c>
      <c r="U10" s="12">
        <f t="shared" si="2"/>
        <v>0.5027173913043478</v>
      </c>
      <c r="V10" s="12">
        <f t="shared" si="2"/>
        <v>0.49179075983199694</v>
      </c>
      <c r="W10" s="12">
        <f t="shared" si="2"/>
        <v>0.5089866156787763</v>
      </c>
      <c r="X10" s="12">
        <f t="shared" si="2"/>
        <v>0.546812176909822</v>
      </c>
      <c r="Y10" s="12">
        <f t="shared" si="2"/>
        <v>0.5869445968184311</v>
      </c>
      <c r="Z10" s="12">
        <f t="shared" si="2"/>
        <v>0.5471775854964978</v>
      </c>
      <c r="AA10" s="12">
        <f t="shared" si="2"/>
        <v>0.557632398753894</v>
      </c>
      <c r="AB10" s="12">
        <f t="shared" si="2"/>
        <v>0.5187728937728938</v>
      </c>
      <c r="AC10" s="12">
        <f t="shared" si="2"/>
        <v>0.5333333333333333</v>
      </c>
      <c r="AD10" s="12">
        <f t="shared" si="2"/>
        <v>0.6244916403072752</v>
      </c>
      <c r="AE10" s="12">
        <f t="shared" si="2"/>
        <v>0.46503178928247046</v>
      </c>
      <c r="AF10" s="12">
        <f t="shared" si="2"/>
        <v>0.5107310529845741</v>
      </c>
      <c r="AG10" s="12">
        <f t="shared" si="2"/>
        <v>0.68</v>
      </c>
      <c r="AH10" s="12">
        <f t="shared" si="2"/>
        <v>0.49637352674524027</v>
      </c>
      <c r="AI10" s="12">
        <f t="shared" si="2"/>
        <v>0.512998266897747</v>
      </c>
      <c r="AJ10" s="12">
        <f t="shared" si="2"/>
        <v>0.6618181818181819</v>
      </c>
      <c r="AK10" s="12">
        <f t="shared" si="2"/>
        <v>0.653585444166964</v>
      </c>
      <c r="AL10" s="12">
        <f t="shared" si="2"/>
        <v>0.5021949078138718</v>
      </c>
      <c r="AM10" s="12">
        <f t="shared" si="2"/>
        <v>0.4686746987951807</v>
      </c>
      <c r="AN10" s="12">
        <f t="shared" si="2"/>
        <v>0.41061130334486734</v>
      </c>
      <c r="AO10" s="12">
        <f t="shared" si="2"/>
        <v>0.5079533404029692</v>
      </c>
      <c r="AP10" s="12">
        <f t="shared" si="2"/>
        <v>0.49448123620309054</v>
      </c>
      <c r="AQ10" s="12">
        <f t="shared" si="2"/>
        <v>0.5501029807197209</v>
      </c>
      <c r="AR10" s="11" t="s">
        <v>10</v>
      </c>
      <c r="AS10" s="12">
        <f>AS9/AS4</f>
        <v>0.5325652011147622</v>
      </c>
      <c r="AT10" s="12">
        <f>AT9/AT4</f>
        <v>0.5096262698542978</v>
      </c>
      <c r="AU10" s="12">
        <f>AU9/AU4</f>
        <v>0.6021219215549785</v>
      </c>
    </row>
    <row r="11" spans="1:47" ht="12.75">
      <c r="A11" s="8" t="s">
        <v>38</v>
      </c>
      <c r="B11" s="11" t="s">
        <v>37</v>
      </c>
      <c r="C11" s="12">
        <f>C6/C9</f>
        <v>0</v>
      </c>
      <c r="D11" s="12">
        <f aca="true" t="shared" si="3" ref="D11:N11">D6/D9</f>
        <v>0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aca="true" t="shared" si="4" ref="O11:Y11">O6/O9</f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aca="true" t="shared" si="5" ref="Z11:AM11">Z6/Z9</f>
        <v>0</v>
      </c>
      <c r="AA11" s="12">
        <f t="shared" si="5"/>
        <v>0</v>
      </c>
      <c r="AB11" s="12">
        <f t="shared" si="5"/>
        <v>0</v>
      </c>
      <c r="AC11" s="12">
        <f t="shared" si="5"/>
        <v>0</v>
      </c>
      <c r="AD11" s="12">
        <f t="shared" si="5"/>
        <v>0</v>
      </c>
      <c r="AE11" s="12">
        <f t="shared" si="5"/>
        <v>0</v>
      </c>
      <c r="AF11" s="12">
        <f t="shared" si="5"/>
        <v>0</v>
      </c>
      <c r="AG11" s="12">
        <f t="shared" si="5"/>
        <v>0</v>
      </c>
      <c r="AH11" s="12">
        <f t="shared" si="5"/>
        <v>0</v>
      </c>
      <c r="AI11" s="12">
        <f t="shared" si="5"/>
        <v>0</v>
      </c>
      <c r="AJ11" s="12">
        <f t="shared" si="5"/>
        <v>0</v>
      </c>
      <c r="AK11" s="12">
        <f t="shared" si="5"/>
        <v>0</v>
      </c>
      <c r="AL11" s="12">
        <f t="shared" si="5"/>
        <v>0</v>
      </c>
      <c r="AM11" s="12">
        <f t="shared" si="5"/>
        <v>0</v>
      </c>
      <c r="AN11" s="12">
        <f>AN6/AN9</f>
        <v>0</v>
      </c>
      <c r="AO11" s="12">
        <f>AO6/AO9</f>
        <v>0</v>
      </c>
      <c r="AP11" s="12">
        <f>AP6/AP9</f>
        <v>0</v>
      </c>
      <c r="AQ11" s="12">
        <f>AQ6/AQ9</f>
        <v>0</v>
      </c>
      <c r="AR11" s="11" t="s">
        <v>37</v>
      </c>
      <c r="AS11" s="12">
        <f>AS6/AS9</f>
        <v>0</v>
      </c>
      <c r="AT11" s="12">
        <f>AT6/AT9</f>
        <v>0</v>
      </c>
      <c r="AU11" s="12">
        <f>AU6/AU9</f>
        <v>0.0025953842085397827</v>
      </c>
    </row>
    <row r="12" spans="1:47" ht="12.75">
      <c r="A12" s="8" t="s">
        <v>40</v>
      </c>
      <c r="B12" s="11" t="s">
        <v>39</v>
      </c>
      <c r="C12" s="12">
        <f>C8/C9</f>
        <v>0.038461538461538464</v>
      </c>
      <c r="D12" s="12">
        <f aca="true" t="shared" si="6" ref="D12:N12">D8/D9</f>
        <v>0</v>
      </c>
      <c r="E12" s="12">
        <f t="shared" si="6"/>
        <v>0.027131782945736434</v>
      </c>
      <c r="F12" s="12">
        <f t="shared" si="6"/>
        <v>0.0144</v>
      </c>
      <c r="G12" s="12">
        <f t="shared" si="6"/>
        <v>0.028503562945368172</v>
      </c>
      <c r="H12" s="12">
        <f t="shared" si="6"/>
        <v>0.02074688796680498</v>
      </c>
      <c r="I12" s="12">
        <f t="shared" si="6"/>
        <v>0.027689030883919063</v>
      </c>
      <c r="J12" s="12">
        <f t="shared" si="6"/>
        <v>0.034782608695652174</v>
      </c>
      <c r="K12" s="12">
        <f t="shared" si="6"/>
        <v>0.021034180543382998</v>
      </c>
      <c r="L12" s="12">
        <f t="shared" si="6"/>
        <v>0.47058823529411764</v>
      </c>
      <c r="M12" s="12">
        <f t="shared" si="6"/>
        <v>0.03178694158075601</v>
      </c>
      <c r="N12" s="12">
        <f t="shared" si="6"/>
        <v>0.030494216614090432</v>
      </c>
      <c r="O12" s="12">
        <f aca="true" t="shared" si="7" ref="O12:Y12">O8/O9</f>
        <v>0.01910828025477707</v>
      </c>
      <c r="P12" s="12">
        <f t="shared" si="7"/>
        <v>0.009732360097323601</v>
      </c>
      <c r="Q12" s="12">
        <f t="shared" si="7"/>
        <v>0.03529411764705882</v>
      </c>
      <c r="R12" s="12">
        <f t="shared" si="7"/>
        <v>0.03488372093023256</v>
      </c>
      <c r="S12" s="12">
        <f t="shared" si="7"/>
        <v>0.006956521739130435</v>
      </c>
      <c r="T12" s="12">
        <f t="shared" si="7"/>
        <v>0.011194029850746268</v>
      </c>
      <c r="U12" s="12">
        <f t="shared" si="7"/>
        <v>0.002702702702702703</v>
      </c>
      <c r="V12" s="12">
        <f t="shared" si="7"/>
        <v>0.02562111801242236</v>
      </c>
      <c r="W12" s="12">
        <f t="shared" si="7"/>
        <v>0.1652892561983471</v>
      </c>
      <c r="X12" s="12">
        <f t="shared" si="7"/>
        <v>0.004201680672268907</v>
      </c>
      <c r="Y12" s="12">
        <f t="shared" si="7"/>
        <v>0.010280373831775701</v>
      </c>
      <c r="Z12" s="12">
        <f aca="true" t="shared" si="8" ref="Z12:AM12">Z8/Z9</f>
        <v>0.0037650602409638554</v>
      </c>
      <c r="AA12" s="12">
        <f t="shared" si="8"/>
        <v>0.006983240223463687</v>
      </c>
      <c r="AB12" s="12">
        <f t="shared" si="8"/>
        <v>0.01059135039717564</v>
      </c>
      <c r="AC12" s="12">
        <f t="shared" si="8"/>
        <v>0.0046641791044776115</v>
      </c>
      <c r="AD12" s="12">
        <f t="shared" si="8"/>
        <v>0.005788712011577424</v>
      </c>
      <c r="AE12" s="12">
        <f t="shared" si="8"/>
        <v>0.0078125</v>
      </c>
      <c r="AF12" s="12">
        <f t="shared" si="8"/>
        <v>0.013788575180564675</v>
      </c>
      <c r="AG12" s="12">
        <f t="shared" si="8"/>
        <v>0.013194062671797692</v>
      </c>
      <c r="AH12" s="12">
        <f t="shared" si="8"/>
        <v>0.010958904109589041</v>
      </c>
      <c r="AI12" s="12">
        <f t="shared" si="8"/>
        <v>0.033783783783783786</v>
      </c>
      <c r="AJ12" s="12">
        <f t="shared" si="8"/>
        <v>0.01510989010989011</v>
      </c>
      <c r="AK12" s="12">
        <f t="shared" si="8"/>
        <v>0.008733624454148471</v>
      </c>
      <c r="AL12" s="12">
        <f t="shared" si="8"/>
        <v>0.10139860139860139</v>
      </c>
      <c r="AM12" s="12">
        <f t="shared" si="8"/>
        <v>0.05398457583547558</v>
      </c>
      <c r="AN12" s="12">
        <f>AN8/AN9</f>
        <v>0.0449438202247191</v>
      </c>
      <c r="AO12" s="12">
        <f>AO8/AO9</f>
        <v>0.05845511482254697</v>
      </c>
      <c r="AP12" s="12">
        <f>AP8/AP9</f>
        <v>0.019345238095238096</v>
      </c>
      <c r="AQ12" s="12">
        <f>AQ8/AQ9</f>
        <v>0.025766360729050208</v>
      </c>
      <c r="AR12" s="11" t="s">
        <v>39</v>
      </c>
      <c r="AS12" s="12">
        <f>AS8/AS9</f>
        <v>0.04628458065826265</v>
      </c>
      <c r="AT12" s="12">
        <f>AT8/AT9</f>
        <v>0.045848052945781446</v>
      </c>
      <c r="AU12" s="12">
        <f>AU8/AU9</f>
        <v>0.06618743609031724</v>
      </c>
    </row>
    <row r="13" spans="1:47" ht="12.75">
      <c r="A13" s="8">
        <v>6</v>
      </c>
      <c r="B13" s="11" t="s">
        <v>11</v>
      </c>
      <c r="C13" s="8">
        <v>92</v>
      </c>
      <c r="D13" s="8">
        <v>730</v>
      </c>
      <c r="E13" s="8">
        <v>284</v>
      </c>
      <c r="F13" s="8">
        <v>475</v>
      </c>
      <c r="G13" s="8">
        <v>658</v>
      </c>
      <c r="H13" s="8">
        <v>336</v>
      </c>
      <c r="I13" s="8">
        <v>761</v>
      </c>
      <c r="J13" s="8">
        <v>440</v>
      </c>
      <c r="K13" s="8">
        <v>859</v>
      </c>
      <c r="L13" s="8">
        <v>12</v>
      </c>
      <c r="M13" s="8">
        <v>836</v>
      </c>
      <c r="N13" s="8">
        <v>649</v>
      </c>
      <c r="O13" s="8">
        <v>1044</v>
      </c>
      <c r="P13" s="8">
        <v>867</v>
      </c>
      <c r="Q13" s="8">
        <v>465</v>
      </c>
      <c r="R13" s="8">
        <v>526</v>
      </c>
      <c r="S13" s="8">
        <v>750</v>
      </c>
      <c r="T13" s="8">
        <v>1060</v>
      </c>
      <c r="U13" s="8">
        <v>230</v>
      </c>
      <c r="V13" s="8">
        <v>1112</v>
      </c>
      <c r="W13" s="8">
        <v>1069</v>
      </c>
      <c r="X13" s="8">
        <v>648</v>
      </c>
      <c r="Y13" s="8">
        <v>630</v>
      </c>
      <c r="Z13" s="8">
        <v>772</v>
      </c>
      <c r="AA13" s="8">
        <v>384</v>
      </c>
      <c r="AB13" s="8">
        <v>867</v>
      </c>
      <c r="AC13" s="8">
        <v>728</v>
      </c>
      <c r="AD13" s="8">
        <v>618</v>
      </c>
      <c r="AE13" s="8">
        <v>976</v>
      </c>
      <c r="AF13" s="8">
        <v>1277</v>
      </c>
      <c r="AG13" s="8">
        <v>681</v>
      </c>
      <c r="AH13" s="8">
        <v>1005</v>
      </c>
      <c r="AI13" s="8">
        <v>104</v>
      </c>
      <c r="AJ13" s="8">
        <v>644</v>
      </c>
      <c r="AK13" s="8">
        <v>668</v>
      </c>
      <c r="AL13" s="8">
        <v>428</v>
      </c>
      <c r="AM13" s="8">
        <v>411</v>
      </c>
      <c r="AN13" s="8">
        <v>444</v>
      </c>
      <c r="AO13" s="8">
        <v>321</v>
      </c>
      <c r="AP13" s="8">
        <v>428</v>
      </c>
      <c r="AQ13" s="8">
        <f>SUM(C13:AP13)</f>
        <v>25289</v>
      </c>
      <c r="AR13" s="11" t="s">
        <v>11</v>
      </c>
      <c r="AS13" s="8">
        <v>227239</v>
      </c>
      <c r="AT13" s="8">
        <v>2172029</v>
      </c>
      <c r="AU13" s="8">
        <v>37246690</v>
      </c>
    </row>
    <row r="14" spans="1:47" ht="12.75">
      <c r="A14" s="8">
        <v>7</v>
      </c>
      <c r="B14" s="11" t="s">
        <v>12</v>
      </c>
      <c r="C14" s="8">
        <v>8</v>
      </c>
      <c r="D14" s="8">
        <v>0</v>
      </c>
      <c r="E14" s="8">
        <v>14</v>
      </c>
      <c r="F14" s="8">
        <v>9</v>
      </c>
      <c r="G14" s="8">
        <v>24</v>
      </c>
      <c r="H14" s="8">
        <v>20</v>
      </c>
      <c r="I14" s="8">
        <v>26</v>
      </c>
      <c r="J14" s="8">
        <v>16</v>
      </c>
      <c r="K14" s="8">
        <v>24</v>
      </c>
      <c r="L14" s="8">
        <v>112</v>
      </c>
      <c r="M14" s="8">
        <v>37</v>
      </c>
      <c r="N14" s="8">
        <v>29</v>
      </c>
      <c r="O14" s="8">
        <v>24</v>
      </c>
      <c r="P14" s="8">
        <v>12</v>
      </c>
      <c r="Q14" s="8">
        <v>33</v>
      </c>
      <c r="R14" s="8">
        <v>27</v>
      </c>
      <c r="S14" s="8">
        <v>8</v>
      </c>
      <c r="T14" s="8">
        <v>15</v>
      </c>
      <c r="U14" s="8">
        <v>1</v>
      </c>
      <c r="V14" s="8">
        <v>33</v>
      </c>
      <c r="W14" s="8">
        <v>220</v>
      </c>
      <c r="X14" s="8">
        <v>4</v>
      </c>
      <c r="Y14" s="8">
        <v>11</v>
      </c>
      <c r="Z14" s="8">
        <v>5</v>
      </c>
      <c r="AA14" s="8">
        <v>5</v>
      </c>
      <c r="AB14" s="8">
        <v>12</v>
      </c>
      <c r="AC14" s="8">
        <v>5</v>
      </c>
      <c r="AD14" s="8">
        <v>8</v>
      </c>
      <c r="AE14" s="8">
        <v>8</v>
      </c>
      <c r="AF14" s="8">
        <v>21</v>
      </c>
      <c r="AG14" s="8">
        <v>24</v>
      </c>
      <c r="AH14" s="8">
        <v>12</v>
      </c>
      <c r="AI14" s="8">
        <v>10</v>
      </c>
      <c r="AJ14" s="8">
        <v>22</v>
      </c>
      <c r="AK14" s="8">
        <v>16</v>
      </c>
      <c r="AL14" s="8">
        <v>58</v>
      </c>
      <c r="AM14" s="8">
        <v>21</v>
      </c>
      <c r="AN14" s="8">
        <v>16</v>
      </c>
      <c r="AO14" s="8">
        <v>28</v>
      </c>
      <c r="AP14" s="8">
        <v>13</v>
      </c>
      <c r="AQ14" s="8">
        <f>SUM(C14:AP14)</f>
        <v>991</v>
      </c>
      <c r="AR14" s="11" t="s">
        <v>12</v>
      </c>
      <c r="AS14" s="8">
        <v>17775</v>
      </c>
      <c r="AT14" s="8">
        <v>131896</v>
      </c>
      <c r="AU14" s="8">
        <v>4522236</v>
      </c>
    </row>
    <row r="15" spans="1:47" ht="12.75">
      <c r="A15" s="8">
        <v>8</v>
      </c>
      <c r="B15" s="11" t="s">
        <v>13</v>
      </c>
      <c r="C15" s="8">
        <v>200</v>
      </c>
      <c r="D15" s="8">
        <v>1569</v>
      </c>
      <c r="E15" s="8">
        <v>498</v>
      </c>
      <c r="F15" s="8">
        <v>616</v>
      </c>
      <c r="G15" s="8">
        <v>818</v>
      </c>
      <c r="H15" s="8">
        <v>944</v>
      </c>
      <c r="I15" s="8">
        <v>913</v>
      </c>
      <c r="J15" s="8">
        <v>444</v>
      </c>
      <c r="K15" s="8">
        <v>1097</v>
      </c>
      <c r="L15" s="8">
        <v>126</v>
      </c>
      <c r="M15" s="8">
        <v>1127</v>
      </c>
      <c r="N15" s="8">
        <v>917</v>
      </c>
      <c r="O15" s="8">
        <v>1223</v>
      </c>
      <c r="P15" s="8">
        <v>1221</v>
      </c>
      <c r="Q15" s="8">
        <v>902</v>
      </c>
      <c r="R15" s="8">
        <v>747</v>
      </c>
      <c r="S15" s="8">
        <v>1142</v>
      </c>
      <c r="T15" s="8">
        <v>1325</v>
      </c>
      <c r="U15" s="8">
        <v>369</v>
      </c>
      <c r="V15" s="8">
        <v>1255</v>
      </c>
      <c r="W15" s="8">
        <v>1111</v>
      </c>
      <c r="X15" s="8">
        <v>948</v>
      </c>
      <c r="Y15" s="8">
        <v>1054</v>
      </c>
      <c r="Z15" s="8">
        <v>1323</v>
      </c>
      <c r="AA15" s="8">
        <v>679</v>
      </c>
      <c r="AB15" s="8">
        <v>1109</v>
      </c>
      <c r="AC15" s="8">
        <v>1067</v>
      </c>
      <c r="AD15" s="8">
        <v>1374</v>
      </c>
      <c r="AE15" s="8">
        <v>1016</v>
      </c>
      <c r="AF15" s="8">
        <v>1502</v>
      </c>
      <c r="AG15" s="8">
        <v>1795</v>
      </c>
      <c r="AH15" s="8">
        <v>1083</v>
      </c>
      <c r="AI15" s="8">
        <v>286</v>
      </c>
      <c r="AJ15" s="8">
        <v>1434</v>
      </c>
      <c r="AK15" s="8">
        <v>1816</v>
      </c>
      <c r="AL15" s="8">
        <v>514</v>
      </c>
      <c r="AM15" s="8">
        <v>368</v>
      </c>
      <c r="AN15" s="8">
        <v>340</v>
      </c>
      <c r="AO15" s="8">
        <v>451</v>
      </c>
      <c r="AP15" s="8">
        <v>659</v>
      </c>
      <c r="AQ15" s="8">
        <f>SUM(C15:AP15)</f>
        <v>37382</v>
      </c>
      <c r="AR15" s="11" t="s">
        <v>13</v>
      </c>
      <c r="AS15" s="8">
        <v>365238</v>
      </c>
      <c r="AT15" s="8">
        <v>2738208</v>
      </c>
      <c r="AU15" s="8">
        <v>61134290</v>
      </c>
    </row>
    <row r="16" spans="1:47" ht="12.75">
      <c r="A16" s="8" t="s">
        <v>17</v>
      </c>
      <c r="B16" s="11" t="s">
        <v>16</v>
      </c>
      <c r="C16" s="8">
        <f aca="true" t="shared" si="9" ref="C16:AQ16">SUM(C14:C15)</f>
        <v>208</v>
      </c>
      <c r="D16" s="8">
        <f t="shared" si="9"/>
        <v>1569</v>
      </c>
      <c r="E16" s="8">
        <f t="shared" si="9"/>
        <v>512</v>
      </c>
      <c r="F16" s="8">
        <f t="shared" si="9"/>
        <v>625</v>
      </c>
      <c r="G16" s="8">
        <f t="shared" si="9"/>
        <v>842</v>
      </c>
      <c r="H16" s="8">
        <f t="shared" si="9"/>
        <v>964</v>
      </c>
      <c r="I16" s="8">
        <f t="shared" si="9"/>
        <v>939</v>
      </c>
      <c r="J16" s="8">
        <f t="shared" si="9"/>
        <v>460</v>
      </c>
      <c r="K16" s="8">
        <f t="shared" si="9"/>
        <v>1121</v>
      </c>
      <c r="L16" s="8">
        <f t="shared" si="9"/>
        <v>238</v>
      </c>
      <c r="M16" s="8">
        <f t="shared" si="9"/>
        <v>1164</v>
      </c>
      <c r="N16" s="8">
        <f t="shared" si="9"/>
        <v>946</v>
      </c>
      <c r="O16" s="8">
        <f t="shared" si="9"/>
        <v>1247</v>
      </c>
      <c r="P16" s="8">
        <f t="shared" si="9"/>
        <v>1233</v>
      </c>
      <c r="Q16" s="8">
        <f t="shared" si="9"/>
        <v>935</v>
      </c>
      <c r="R16" s="8">
        <f t="shared" si="9"/>
        <v>774</v>
      </c>
      <c r="S16" s="8">
        <f t="shared" si="9"/>
        <v>1150</v>
      </c>
      <c r="T16" s="8">
        <f t="shared" si="9"/>
        <v>1340</v>
      </c>
      <c r="U16" s="8">
        <f t="shared" si="9"/>
        <v>370</v>
      </c>
      <c r="V16" s="8">
        <f t="shared" si="9"/>
        <v>1288</v>
      </c>
      <c r="W16" s="8">
        <f t="shared" si="9"/>
        <v>1331</v>
      </c>
      <c r="X16" s="8">
        <f t="shared" si="9"/>
        <v>952</v>
      </c>
      <c r="Y16" s="8">
        <f t="shared" si="9"/>
        <v>1065</v>
      </c>
      <c r="Z16" s="8">
        <f t="shared" si="9"/>
        <v>1328</v>
      </c>
      <c r="AA16" s="8">
        <f t="shared" si="9"/>
        <v>684</v>
      </c>
      <c r="AB16" s="8">
        <f t="shared" si="9"/>
        <v>1121</v>
      </c>
      <c r="AC16" s="8">
        <f t="shared" si="9"/>
        <v>1072</v>
      </c>
      <c r="AD16" s="8">
        <f t="shared" si="9"/>
        <v>1382</v>
      </c>
      <c r="AE16" s="8">
        <f t="shared" si="9"/>
        <v>1024</v>
      </c>
      <c r="AF16" s="8">
        <f t="shared" si="9"/>
        <v>1523</v>
      </c>
      <c r="AG16" s="8">
        <f t="shared" si="9"/>
        <v>1819</v>
      </c>
      <c r="AH16" s="8">
        <f t="shared" si="9"/>
        <v>1095</v>
      </c>
      <c r="AI16" s="8">
        <f t="shared" si="9"/>
        <v>296</v>
      </c>
      <c r="AJ16" s="8">
        <f t="shared" si="9"/>
        <v>1456</v>
      </c>
      <c r="AK16" s="8">
        <f t="shared" si="9"/>
        <v>1832</v>
      </c>
      <c r="AL16" s="8">
        <f t="shared" si="9"/>
        <v>572</v>
      </c>
      <c r="AM16" s="8">
        <f t="shared" si="9"/>
        <v>389</v>
      </c>
      <c r="AN16" s="8">
        <f t="shared" si="9"/>
        <v>356</v>
      </c>
      <c r="AO16" s="8">
        <f t="shared" si="9"/>
        <v>479</v>
      </c>
      <c r="AP16" s="8">
        <f t="shared" si="9"/>
        <v>672</v>
      </c>
      <c r="AQ16" s="8">
        <f t="shared" si="9"/>
        <v>38373</v>
      </c>
      <c r="AR16" s="11" t="s">
        <v>16</v>
      </c>
      <c r="AS16" s="8">
        <f>SUM(AS14:AS15)</f>
        <v>383013</v>
      </c>
      <c r="AT16" s="8">
        <f>SUM(AT14:AT15)</f>
        <v>2870104</v>
      </c>
      <c r="AU16" s="8">
        <f>SUM(AU14:AU15)</f>
        <v>65656526</v>
      </c>
    </row>
    <row r="17" spans="1:47" ht="12.75">
      <c r="A17" s="8" t="s">
        <v>31</v>
      </c>
      <c r="B17" s="11" t="s">
        <v>34</v>
      </c>
      <c r="C17" s="8">
        <f aca="true" t="shared" si="10" ref="C17:AQ17">C9-C16</f>
        <v>0</v>
      </c>
      <c r="D17" s="8">
        <f t="shared" si="10"/>
        <v>1</v>
      </c>
      <c r="E17" s="8">
        <f t="shared" si="10"/>
        <v>4</v>
      </c>
      <c r="F17" s="8">
        <f t="shared" si="10"/>
        <v>0</v>
      </c>
      <c r="G17" s="8">
        <f t="shared" si="10"/>
        <v>0</v>
      </c>
      <c r="H17" s="8">
        <f t="shared" si="10"/>
        <v>0</v>
      </c>
      <c r="I17" s="8">
        <f t="shared" si="10"/>
        <v>0</v>
      </c>
      <c r="J17" s="8">
        <f t="shared" si="10"/>
        <v>0</v>
      </c>
      <c r="K17" s="8">
        <f t="shared" si="10"/>
        <v>20</v>
      </c>
      <c r="L17" s="8">
        <f t="shared" si="10"/>
        <v>0</v>
      </c>
      <c r="M17" s="8">
        <f t="shared" si="10"/>
        <v>0</v>
      </c>
      <c r="N17" s="8">
        <f t="shared" si="10"/>
        <v>5</v>
      </c>
      <c r="O17" s="8">
        <f t="shared" si="10"/>
        <v>9</v>
      </c>
      <c r="P17" s="8">
        <f t="shared" si="10"/>
        <v>0</v>
      </c>
      <c r="Q17" s="8">
        <f t="shared" si="10"/>
        <v>0</v>
      </c>
      <c r="R17" s="8">
        <f t="shared" si="10"/>
        <v>0</v>
      </c>
      <c r="S17" s="8">
        <f t="shared" si="10"/>
        <v>0</v>
      </c>
      <c r="T17" s="8">
        <f t="shared" si="10"/>
        <v>0</v>
      </c>
      <c r="U17" s="8">
        <f t="shared" si="10"/>
        <v>0</v>
      </c>
      <c r="V17" s="8">
        <f t="shared" si="10"/>
        <v>0</v>
      </c>
      <c r="W17" s="8">
        <f t="shared" si="10"/>
        <v>0</v>
      </c>
      <c r="X17" s="8">
        <f t="shared" si="10"/>
        <v>0</v>
      </c>
      <c r="Y17" s="8">
        <f t="shared" si="10"/>
        <v>5</v>
      </c>
      <c r="Z17" s="8">
        <f t="shared" si="10"/>
        <v>0</v>
      </c>
      <c r="AA17" s="8">
        <f t="shared" si="10"/>
        <v>32</v>
      </c>
      <c r="AB17" s="8">
        <f t="shared" si="10"/>
        <v>12</v>
      </c>
      <c r="AC17" s="8">
        <f t="shared" si="10"/>
        <v>0</v>
      </c>
      <c r="AD17" s="8">
        <f t="shared" si="10"/>
        <v>0</v>
      </c>
      <c r="AE17" s="8">
        <f t="shared" si="10"/>
        <v>0</v>
      </c>
      <c r="AF17" s="8">
        <f t="shared" si="10"/>
        <v>0</v>
      </c>
      <c r="AG17" s="8">
        <f t="shared" si="10"/>
        <v>0</v>
      </c>
      <c r="AH17" s="8">
        <f t="shared" si="10"/>
        <v>0</v>
      </c>
      <c r="AI17" s="8">
        <f t="shared" si="10"/>
        <v>0</v>
      </c>
      <c r="AJ17" s="8">
        <f t="shared" si="10"/>
        <v>0</v>
      </c>
      <c r="AK17" s="8">
        <f t="shared" si="10"/>
        <v>0</v>
      </c>
      <c r="AL17" s="8">
        <f t="shared" si="10"/>
        <v>0</v>
      </c>
      <c r="AM17" s="8">
        <f t="shared" si="10"/>
        <v>0</v>
      </c>
      <c r="AN17" s="8">
        <f t="shared" si="10"/>
        <v>0</v>
      </c>
      <c r="AO17" s="8">
        <f t="shared" si="10"/>
        <v>0</v>
      </c>
      <c r="AP17" s="8">
        <f t="shared" si="10"/>
        <v>0</v>
      </c>
      <c r="AQ17" s="8">
        <f t="shared" si="10"/>
        <v>88</v>
      </c>
      <c r="AR17" s="11" t="s">
        <v>34</v>
      </c>
      <c r="AS17" s="8">
        <f>AS9-AS16</f>
        <v>1089</v>
      </c>
      <c r="AT17" s="8">
        <f>AT9-AT16</f>
        <v>7859</v>
      </c>
      <c r="AU17" s="8">
        <f>AU9-AU16</f>
        <v>117936</v>
      </c>
    </row>
    <row r="18" spans="1:47" ht="12.75">
      <c r="A18" s="8"/>
      <c r="B18" s="11" t="s">
        <v>41</v>
      </c>
      <c r="C18" s="13">
        <f>C17/C9</f>
        <v>0</v>
      </c>
      <c r="D18" s="13">
        <f aca="true" t="shared" si="11" ref="D18:AU18">D17/D9</f>
        <v>0.0006369426751592356</v>
      </c>
      <c r="E18" s="13">
        <f t="shared" si="11"/>
        <v>0.007751937984496124</v>
      </c>
      <c r="F18" s="13">
        <f t="shared" si="11"/>
        <v>0</v>
      </c>
      <c r="G18" s="13">
        <f t="shared" si="11"/>
        <v>0</v>
      </c>
      <c r="H18" s="13">
        <f t="shared" si="11"/>
        <v>0</v>
      </c>
      <c r="I18" s="13">
        <f t="shared" si="11"/>
        <v>0</v>
      </c>
      <c r="J18" s="13">
        <f t="shared" si="11"/>
        <v>0</v>
      </c>
      <c r="K18" s="13">
        <f t="shared" si="11"/>
        <v>0.017528483786152498</v>
      </c>
      <c r="L18" s="13">
        <f t="shared" si="11"/>
        <v>0</v>
      </c>
      <c r="M18" s="13">
        <f t="shared" si="11"/>
        <v>0</v>
      </c>
      <c r="N18" s="13">
        <f t="shared" si="11"/>
        <v>0.005257623554153523</v>
      </c>
      <c r="O18" s="13">
        <f t="shared" si="11"/>
        <v>0.007165605095541401</v>
      </c>
      <c r="P18" s="13">
        <f t="shared" si="11"/>
        <v>0</v>
      </c>
      <c r="Q18" s="13">
        <f t="shared" si="11"/>
        <v>0</v>
      </c>
      <c r="R18" s="13">
        <f t="shared" si="11"/>
        <v>0</v>
      </c>
      <c r="S18" s="13">
        <f t="shared" si="11"/>
        <v>0</v>
      </c>
      <c r="T18" s="13">
        <f t="shared" si="11"/>
        <v>0</v>
      </c>
      <c r="U18" s="13">
        <f t="shared" si="11"/>
        <v>0</v>
      </c>
      <c r="V18" s="13">
        <f t="shared" si="11"/>
        <v>0</v>
      </c>
      <c r="W18" s="13">
        <f t="shared" si="11"/>
        <v>0</v>
      </c>
      <c r="X18" s="13">
        <f t="shared" si="11"/>
        <v>0</v>
      </c>
      <c r="Y18" s="13">
        <f t="shared" si="11"/>
        <v>0.004672897196261682</v>
      </c>
      <c r="Z18" s="13">
        <f t="shared" si="11"/>
        <v>0</v>
      </c>
      <c r="AA18" s="13">
        <f t="shared" si="11"/>
        <v>0.0446927374301676</v>
      </c>
      <c r="AB18" s="13">
        <f t="shared" si="11"/>
        <v>0.01059135039717564</v>
      </c>
      <c r="AC18" s="13">
        <f t="shared" si="11"/>
        <v>0</v>
      </c>
      <c r="AD18" s="13">
        <f t="shared" si="11"/>
        <v>0</v>
      </c>
      <c r="AE18" s="13">
        <f t="shared" si="11"/>
        <v>0</v>
      </c>
      <c r="AF18" s="13">
        <f t="shared" si="11"/>
        <v>0</v>
      </c>
      <c r="AG18" s="13">
        <f t="shared" si="11"/>
        <v>0</v>
      </c>
      <c r="AH18" s="13">
        <f t="shared" si="11"/>
        <v>0</v>
      </c>
      <c r="AI18" s="13">
        <f t="shared" si="11"/>
        <v>0</v>
      </c>
      <c r="AJ18" s="13">
        <f t="shared" si="11"/>
        <v>0</v>
      </c>
      <c r="AK18" s="13">
        <f t="shared" si="11"/>
        <v>0</v>
      </c>
      <c r="AL18" s="13">
        <f t="shared" si="11"/>
        <v>0</v>
      </c>
      <c r="AM18" s="13">
        <f t="shared" si="11"/>
        <v>0</v>
      </c>
      <c r="AN18" s="13">
        <f t="shared" si="11"/>
        <v>0</v>
      </c>
      <c r="AO18" s="13">
        <f t="shared" si="11"/>
        <v>0</v>
      </c>
      <c r="AP18" s="13">
        <f t="shared" si="11"/>
        <v>0</v>
      </c>
      <c r="AQ18" s="13">
        <f t="shared" si="11"/>
        <v>0.0022880320324484543</v>
      </c>
      <c r="AR18" s="11" t="s">
        <v>41</v>
      </c>
      <c r="AS18" s="13">
        <f t="shared" si="11"/>
        <v>0.0028351844041426496</v>
      </c>
      <c r="AT18" s="13">
        <f t="shared" si="11"/>
        <v>0.002730750881786875</v>
      </c>
      <c r="AU18" s="13">
        <f t="shared" si="11"/>
        <v>0.001793036330726658</v>
      </c>
    </row>
    <row r="19" spans="1:47" ht="12.75">
      <c r="A19" s="8">
        <v>9</v>
      </c>
      <c r="B19" s="11" t="s">
        <v>14</v>
      </c>
      <c r="C19" s="8">
        <v>5</v>
      </c>
      <c r="D19" s="8">
        <v>22</v>
      </c>
      <c r="E19" s="8">
        <v>21</v>
      </c>
      <c r="F19" s="8">
        <v>15</v>
      </c>
      <c r="G19" s="8">
        <v>18</v>
      </c>
      <c r="H19" s="8">
        <v>36</v>
      </c>
      <c r="I19" s="8">
        <v>30</v>
      </c>
      <c r="J19" s="8">
        <v>12</v>
      </c>
      <c r="K19" s="8">
        <v>43</v>
      </c>
      <c r="L19" s="8">
        <v>11</v>
      </c>
      <c r="M19" s="8">
        <v>18</v>
      </c>
      <c r="N19" s="8">
        <v>14</v>
      </c>
      <c r="O19" s="8">
        <v>33</v>
      </c>
      <c r="P19" s="8">
        <v>47</v>
      </c>
      <c r="Q19" s="8">
        <v>0</v>
      </c>
      <c r="R19" s="8">
        <v>20</v>
      </c>
      <c r="S19" s="8">
        <v>31</v>
      </c>
      <c r="T19" s="8">
        <v>16</v>
      </c>
      <c r="U19" s="8">
        <v>11</v>
      </c>
      <c r="V19" s="8">
        <v>36</v>
      </c>
      <c r="W19" s="8">
        <v>40</v>
      </c>
      <c r="X19" s="8">
        <v>135</v>
      </c>
      <c r="Y19" s="8">
        <v>11</v>
      </c>
      <c r="Z19" s="8">
        <v>29</v>
      </c>
      <c r="AA19" s="8">
        <v>14</v>
      </c>
      <c r="AB19" s="8">
        <v>34</v>
      </c>
      <c r="AC19" s="8">
        <v>26</v>
      </c>
      <c r="AD19" s="8">
        <v>11</v>
      </c>
      <c r="AE19" s="8">
        <v>20</v>
      </c>
      <c r="AF19" s="8">
        <v>20</v>
      </c>
      <c r="AG19" s="8">
        <v>82</v>
      </c>
      <c r="AH19" s="8">
        <v>28</v>
      </c>
      <c r="AI19" s="8">
        <v>5</v>
      </c>
      <c r="AJ19" s="8">
        <v>37</v>
      </c>
      <c r="AK19" s="8">
        <v>127</v>
      </c>
      <c r="AL19" s="8">
        <v>1</v>
      </c>
      <c r="AM19" s="8">
        <v>12</v>
      </c>
      <c r="AN19" s="8">
        <v>3</v>
      </c>
      <c r="AO19" s="8">
        <v>8</v>
      </c>
      <c r="AP19" s="8">
        <v>21</v>
      </c>
      <c r="AQ19" s="8">
        <f>SUM(C19:AP19)</f>
        <v>1103</v>
      </c>
      <c r="AR19" s="11" t="s">
        <v>14</v>
      </c>
      <c r="AS19" s="8">
        <v>14995</v>
      </c>
      <c r="AT19" s="8">
        <v>85989</v>
      </c>
      <c r="AU19" s="8">
        <v>1033464</v>
      </c>
    </row>
    <row r="20" spans="1:47" ht="12.75">
      <c r="A20" s="8">
        <v>10</v>
      </c>
      <c r="B20" s="11" t="s">
        <v>15</v>
      </c>
      <c r="C20" s="8">
        <v>203</v>
      </c>
      <c r="D20" s="8">
        <v>1547</v>
      </c>
      <c r="E20" s="8">
        <v>491</v>
      </c>
      <c r="F20" s="8">
        <v>610</v>
      </c>
      <c r="G20" s="8">
        <v>824</v>
      </c>
      <c r="H20" s="8">
        <v>928</v>
      </c>
      <c r="I20" s="8">
        <v>909</v>
      </c>
      <c r="J20" s="8">
        <v>448</v>
      </c>
      <c r="K20" s="8">
        <v>1078</v>
      </c>
      <c r="L20" s="8">
        <v>227</v>
      </c>
      <c r="M20" s="8">
        <v>1146</v>
      </c>
      <c r="N20" s="8">
        <v>932</v>
      </c>
      <c r="O20" s="8">
        <v>1214</v>
      </c>
      <c r="P20" s="8">
        <v>1186</v>
      </c>
      <c r="Q20" s="8">
        <v>935</v>
      </c>
      <c r="R20" s="8">
        <v>754</v>
      </c>
      <c r="S20" s="8">
        <v>1119</v>
      </c>
      <c r="T20" s="8">
        <v>1324</v>
      </c>
      <c r="U20" s="8">
        <v>359</v>
      </c>
      <c r="V20" s="8">
        <v>1252</v>
      </c>
      <c r="W20" s="8">
        <v>1291</v>
      </c>
      <c r="X20" s="8">
        <v>817</v>
      </c>
      <c r="Y20" s="8">
        <v>1054</v>
      </c>
      <c r="Z20" s="8">
        <v>1299</v>
      </c>
      <c r="AA20" s="8">
        <v>670</v>
      </c>
      <c r="AB20" s="8">
        <v>1087</v>
      </c>
      <c r="AC20" s="8">
        <v>1046</v>
      </c>
      <c r="AD20" s="8">
        <v>1371</v>
      </c>
      <c r="AE20" s="8">
        <v>1004</v>
      </c>
      <c r="AF20" s="8">
        <v>1503</v>
      </c>
      <c r="AG20" s="8">
        <v>1737</v>
      </c>
      <c r="AH20" s="8">
        <v>1067</v>
      </c>
      <c r="AI20" s="8">
        <v>291</v>
      </c>
      <c r="AJ20" s="8">
        <v>1419</v>
      </c>
      <c r="AK20" s="8">
        <v>1705</v>
      </c>
      <c r="AL20" s="8">
        <v>571</v>
      </c>
      <c r="AM20" s="8">
        <v>377</v>
      </c>
      <c r="AN20" s="8">
        <v>353</v>
      </c>
      <c r="AO20" s="8">
        <v>471</v>
      </c>
      <c r="AP20" s="8">
        <v>651</v>
      </c>
      <c r="AQ20" s="8">
        <f>SUM(C20:AP20)</f>
        <v>37270</v>
      </c>
      <c r="AR20" s="11" t="s">
        <v>15</v>
      </c>
      <c r="AS20" s="8">
        <v>368018</v>
      </c>
      <c r="AT20" s="8">
        <v>2784115</v>
      </c>
      <c r="AU20" s="8">
        <v>64623062</v>
      </c>
    </row>
    <row r="21" spans="1:47" ht="12.75">
      <c r="A21" s="8" t="s">
        <v>18</v>
      </c>
      <c r="B21" s="11" t="s">
        <v>19</v>
      </c>
      <c r="C21" s="8">
        <f aca="true" t="shared" si="12" ref="C21:AQ21">SUM(C19:C20)</f>
        <v>208</v>
      </c>
      <c r="D21" s="8">
        <f t="shared" si="12"/>
        <v>1569</v>
      </c>
      <c r="E21" s="8">
        <f t="shared" si="12"/>
        <v>512</v>
      </c>
      <c r="F21" s="8">
        <f t="shared" si="12"/>
        <v>625</v>
      </c>
      <c r="G21" s="8">
        <f t="shared" si="12"/>
        <v>842</v>
      </c>
      <c r="H21" s="8">
        <f t="shared" si="12"/>
        <v>964</v>
      </c>
      <c r="I21" s="8">
        <f t="shared" si="12"/>
        <v>939</v>
      </c>
      <c r="J21" s="8">
        <f t="shared" si="12"/>
        <v>460</v>
      </c>
      <c r="K21" s="8">
        <f t="shared" si="12"/>
        <v>1121</v>
      </c>
      <c r="L21" s="8">
        <f t="shared" si="12"/>
        <v>238</v>
      </c>
      <c r="M21" s="8">
        <f t="shared" si="12"/>
        <v>1164</v>
      </c>
      <c r="N21" s="8">
        <f t="shared" si="12"/>
        <v>946</v>
      </c>
      <c r="O21" s="8">
        <f t="shared" si="12"/>
        <v>1247</v>
      </c>
      <c r="P21" s="8">
        <f t="shared" si="12"/>
        <v>1233</v>
      </c>
      <c r="Q21" s="8">
        <f t="shared" si="12"/>
        <v>935</v>
      </c>
      <c r="R21" s="8">
        <f t="shared" si="12"/>
        <v>774</v>
      </c>
      <c r="S21" s="8">
        <f t="shared" si="12"/>
        <v>1150</v>
      </c>
      <c r="T21" s="8">
        <f t="shared" si="12"/>
        <v>1340</v>
      </c>
      <c r="U21" s="8">
        <f t="shared" si="12"/>
        <v>370</v>
      </c>
      <c r="V21" s="8">
        <f t="shared" si="12"/>
        <v>1288</v>
      </c>
      <c r="W21" s="8">
        <f t="shared" si="12"/>
        <v>1331</v>
      </c>
      <c r="X21" s="8">
        <f t="shared" si="12"/>
        <v>952</v>
      </c>
      <c r="Y21" s="8">
        <f t="shared" si="12"/>
        <v>1065</v>
      </c>
      <c r="Z21" s="8">
        <f t="shared" si="12"/>
        <v>1328</v>
      </c>
      <c r="AA21" s="8">
        <f t="shared" si="12"/>
        <v>684</v>
      </c>
      <c r="AB21" s="8">
        <f t="shared" si="12"/>
        <v>1121</v>
      </c>
      <c r="AC21" s="8">
        <f t="shared" si="12"/>
        <v>1072</v>
      </c>
      <c r="AD21" s="8">
        <f t="shared" si="12"/>
        <v>1382</v>
      </c>
      <c r="AE21" s="8">
        <f t="shared" si="12"/>
        <v>1024</v>
      </c>
      <c r="AF21" s="8">
        <f t="shared" si="12"/>
        <v>1523</v>
      </c>
      <c r="AG21" s="8">
        <f t="shared" si="12"/>
        <v>1819</v>
      </c>
      <c r="AH21" s="8">
        <f t="shared" si="12"/>
        <v>1095</v>
      </c>
      <c r="AI21" s="8">
        <f t="shared" si="12"/>
        <v>296</v>
      </c>
      <c r="AJ21" s="8">
        <f t="shared" si="12"/>
        <v>1456</v>
      </c>
      <c r="AK21" s="8">
        <f t="shared" si="12"/>
        <v>1832</v>
      </c>
      <c r="AL21" s="8">
        <f t="shared" si="12"/>
        <v>572</v>
      </c>
      <c r="AM21" s="8">
        <f t="shared" si="12"/>
        <v>389</v>
      </c>
      <c r="AN21" s="8">
        <f t="shared" si="12"/>
        <v>356</v>
      </c>
      <c r="AO21" s="8">
        <f t="shared" si="12"/>
        <v>479</v>
      </c>
      <c r="AP21" s="8">
        <f t="shared" si="12"/>
        <v>672</v>
      </c>
      <c r="AQ21" s="8">
        <f t="shared" si="12"/>
        <v>38373</v>
      </c>
      <c r="AR21" s="11" t="s">
        <v>19</v>
      </c>
      <c r="AS21" s="8">
        <f>SUM(AS19:AS20)</f>
        <v>383013</v>
      </c>
      <c r="AT21" s="8">
        <f>SUM(AT19:AT20)</f>
        <v>2870104</v>
      </c>
      <c r="AU21" s="8">
        <f>SUM(AU19:AU20)</f>
        <v>65656526</v>
      </c>
    </row>
    <row r="22" spans="1:47" ht="12.75">
      <c r="A22" s="8">
        <v>11</v>
      </c>
      <c r="B22" s="11" t="s">
        <v>20</v>
      </c>
      <c r="C22" s="8">
        <v>7</v>
      </c>
      <c r="D22" s="8">
        <v>52</v>
      </c>
      <c r="E22" s="8">
        <v>24</v>
      </c>
      <c r="F22" s="8">
        <v>25</v>
      </c>
      <c r="G22" s="8">
        <v>33</v>
      </c>
      <c r="H22" s="8">
        <v>34</v>
      </c>
      <c r="I22" s="8">
        <v>39</v>
      </c>
      <c r="J22" s="8">
        <v>22</v>
      </c>
      <c r="K22" s="8">
        <v>45</v>
      </c>
      <c r="L22" s="8">
        <v>0</v>
      </c>
      <c r="M22" s="8">
        <v>44</v>
      </c>
      <c r="N22" s="8">
        <v>37</v>
      </c>
      <c r="O22" s="8">
        <v>51</v>
      </c>
      <c r="P22" s="8">
        <v>47</v>
      </c>
      <c r="Q22" s="8">
        <v>32</v>
      </c>
      <c r="R22" s="8">
        <v>30</v>
      </c>
      <c r="S22" s="8">
        <v>44</v>
      </c>
      <c r="T22" s="8">
        <v>54</v>
      </c>
      <c r="U22" s="8">
        <v>14</v>
      </c>
      <c r="V22" s="8">
        <v>55</v>
      </c>
      <c r="W22" s="8">
        <v>54</v>
      </c>
      <c r="X22" s="8">
        <v>37</v>
      </c>
      <c r="Y22" s="8">
        <v>38</v>
      </c>
      <c r="Z22" s="8">
        <v>45</v>
      </c>
      <c r="AA22" s="8">
        <v>34</v>
      </c>
      <c r="AB22" s="8">
        <v>45</v>
      </c>
      <c r="AC22" s="8">
        <v>41</v>
      </c>
      <c r="AD22" s="8">
        <v>56</v>
      </c>
      <c r="AE22" s="8">
        <v>44</v>
      </c>
      <c r="AF22" s="8">
        <v>63</v>
      </c>
      <c r="AG22" s="8">
        <v>56</v>
      </c>
      <c r="AH22" s="8">
        <v>47</v>
      </c>
      <c r="AI22" s="8">
        <v>14</v>
      </c>
      <c r="AJ22" s="8">
        <v>47</v>
      </c>
      <c r="AK22" s="8">
        <v>56</v>
      </c>
      <c r="AL22" s="8">
        <v>23</v>
      </c>
      <c r="AM22" s="8">
        <v>18</v>
      </c>
      <c r="AN22" s="8">
        <v>17</v>
      </c>
      <c r="AO22" s="8">
        <v>20</v>
      </c>
      <c r="AP22" s="8">
        <v>26</v>
      </c>
      <c r="AQ22" s="8">
        <f aca="true" t="shared" si="13" ref="AQ22:AQ30">SUM(C22:AP22)</f>
        <v>1470</v>
      </c>
      <c r="AR22" s="11" t="s">
        <v>20</v>
      </c>
      <c r="AS22" s="8">
        <v>13659</v>
      </c>
      <c r="AT22" s="8">
        <v>112483</v>
      </c>
      <c r="AU22" s="8">
        <v>2173343</v>
      </c>
    </row>
    <row r="23" spans="1:47" ht="12.75">
      <c r="A23" s="8">
        <v>12</v>
      </c>
      <c r="B23" s="11" t="s">
        <v>21</v>
      </c>
      <c r="C23" s="8">
        <v>2</v>
      </c>
      <c r="D23" s="8">
        <v>32</v>
      </c>
      <c r="E23" s="8">
        <v>16</v>
      </c>
      <c r="F23" s="8">
        <v>13</v>
      </c>
      <c r="G23" s="8">
        <v>23</v>
      </c>
      <c r="H23" s="8">
        <v>32</v>
      </c>
      <c r="I23" s="8">
        <v>33</v>
      </c>
      <c r="J23" s="8">
        <v>16</v>
      </c>
      <c r="K23" s="8">
        <v>29</v>
      </c>
      <c r="L23" s="8">
        <v>0</v>
      </c>
      <c r="M23" s="8">
        <v>37</v>
      </c>
      <c r="N23" s="8">
        <v>34</v>
      </c>
      <c r="O23" s="8">
        <v>36</v>
      </c>
      <c r="P23" s="8">
        <v>41</v>
      </c>
      <c r="Q23" s="8">
        <v>25</v>
      </c>
      <c r="R23" s="8">
        <v>23</v>
      </c>
      <c r="S23" s="8">
        <v>38</v>
      </c>
      <c r="T23" s="8">
        <v>39</v>
      </c>
      <c r="U23" s="8">
        <v>12</v>
      </c>
      <c r="V23" s="8">
        <v>28</v>
      </c>
      <c r="W23" s="8">
        <v>45</v>
      </c>
      <c r="X23" s="8">
        <v>22</v>
      </c>
      <c r="Y23" s="8">
        <v>27</v>
      </c>
      <c r="Z23" s="8">
        <v>39</v>
      </c>
      <c r="AA23" s="8">
        <v>27</v>
      </c>
      <c r="AB23" s="8">
        <v>33</v>
      </c>
      <c r="AC23" s="8">
        <v>33</v>
      </c>
      <c r="AD23" s="8">
        <v>45</v>
      </c>
      <c r="AE23" s="8">
        <v>39</v>
      </c>
      <c r="AF23" s="8">
        <v>34</v>
      </c>
      <c r="AG23" s="8">
        <v>45</v>
      </c>
      <c r="AH23" s="8">
        <v>33</v>
      </c>
      <c r="AI23" s="8">
        <v>11</v>
      </c>
      <c r="AJ23" s="8">
        <v>33</v>
      </c>
      <c r="AK23" s="8">
        <v>52</v>
      </c>
      <c r="AL23" s="8">
        <v>10</v>
      </c>
      <c r="AM23" s="8">
        <v>12</v>
      </c>
      <c r="AN23" s="8">
        <v>6</v>
      </c>
      <c r="AO23" s="8">
        <v>15</v>
      </c>
      <c r="AP23" s="8">
        <v>26</v>
      </c>
      <c r="AQ23" s="8">
        <f t="shared" si="13"/>
        <v>1096</v>
      </c>
      <c r="AR23" s="11" t="s">
        <v>21</v>
      </c>
      <c r="AS23" s="8">
        <v>10167</v>
      </c>
      <c r="AT23" s="8">
        <v>82039</v>
      </c>
      <c r="AU23" s="8">
        <v>1647223</v>
      </c>
    </row>
    <row r="24" spans="1:47" ht="12.75">
      <c r="A24" s="8">
        <v>13</v>
      </c>
      <c r="B24" s="11" t="s">
        <v>22</v>
      </c>
      <c r="C24" s="8">
        <v>18</v>
      </c>
      <c r="D24" s="8">
        <v>21</v>
      </c>
      <c r="E24" s="8">
        <v>28</v>
      </c>
      <c r="F24" s="8">
        <v>53</v>
      </c>
      <c r="G24" s="8">
        <v>69</v>
      </c>
      <c r="H24" s="8">
        <v>85</v>
      </c>
      <c r="I24" s="8">
        <v>43</v>
      </c>
      <c r="J24" s="8">
        <v>36</v>
      </c>
      <c r="K24" s="8">
        <v>48</v>
      </c>
      <c r="L24" s="8">
        <v>11</v>
      </c>
      <c r="M24" s="8">
        <v>16</v>
      </c>
      <c r="N24" s="8">
        <v>22</v>
      </c>
      <c r="O24" s="8">
        <v>19</v>
      </c>
      <c r="P24" s="8">
        <v>85</v>
      </c>
      <c r="Q24" s="8">
        <v>29</v>
      </c>
      <c r="R24" s="8">
        <v>16</v>
      </c>
      <c r="S24" s="8">
        <v>73</v>
      </c>
      <c r="T24" s="8">
        <v>25</v>
      </c>
      <c r="U24" s="8">
        <v>26</v>
      </c>
      <c r="V24" s="8">
        <v>27</v>
      </c>
      <c r="W24" s="8">
        <v>30</v>
      </c>
      <c r="X24" s="8">
        <v>19</v>
      </c>
      <c r="Y24" s="8">
        <v>12</v>
      </c>
      <c r="Z24" s="8">
        <v>45</v>
      </c>
      <c r="AA24" s="8">
        <v>11</v>
      </c>
      <c r="AB24" s="8">
        <v>11</v>
      </c>
      <c r="AC24" s="8">
        <v>19</v>
      </c>
      <c r="AD24" s="8">
        <v>17</v>
      </c>
      <c r="AE24" s="8">
        <v>42</v>
      </c>
      <c r="AF24" s="8">
        <v>19</v>
      </c>
      <c r="AG24" s="8">
        <v>17</v>
      </c>
      <c r="AH24" s="8">
        <v>40</v>
      </c>
      <c r="AI24" s="8">
        <v>15</v>
      </c>
      <c r="AJ24" s="8">
        <v>34</v>
      </c>
      <c r="AK24" s="8">
        <v>22</v>
      </c>
      <c r="AL24" s="8">
        <v>57</v>
      </c>
      <c r="AM24" s="8">
        <v>14</v>
      </c>
      <c r="AN24" s="8">
        <v>27</v>
      </c>
      <c r="AO24" s="8">
        <v>19</v>
      </c>
      <c r="AP24" s="8">
        <v>18</v>
      </c>
      <c r="AQ24" s="8">
        <f t="shared" si="13"/>
        <v>1238</v>
      </c>
      <c r="AR24" s="11" t="s">
        <v>22</v>
      </c>
      <c r="AS24" s="8">
        <v>10709</v>
      </c>
      <c r="AT24" s="8">
        <v>75281</v>
      </c>
      <c r="AU24" s="8">
        <v>1257968</v>
      </c>
    </row>
    <row r="25" spans="1:47" ht="12.75">
      <c r="A25" s="8">
        <v>14</v>
      </c>
      <c r="B25" s="11" t="s">
        <v>23</v>
      </c>
      <c r="C25" s="8">
        <v>5</v>
      </c>
      <c r="D25" s="8">
        <v>20</v>
      </c>
      <c r="E25" s="8">
        <v>8</v>
      </c>
      <c r="F25" s="8">
        <v>12</v>
      </c>
      <c r="G25" s="8">
        <v>10</v>
      </c>
      <c r="H25" s="8">
        <v>2</v>
      </c>
      <c r="I25" s="8">
        <v>6</v>
      </c>
      <c r="J25" s="8">
        <v>6</v>
      </c>
      <c r="K25" s="8">
        <v>16</v>
      </c>
      <c r="L25" s="8">
        <v>0</v>
      </c>
      <c r="M25" s="8">
        <v>7</v>
      </c>
      <c r="N25" s="8">
        <v>13</v>
      </c>
      <c r="O25" s="8">
        <v>15</v>
      </c>
      <c r="P25" s="8">
        <v>6</v>
      </c>
      <c r="Q25" s="8">
        <v>7</v>
      </c>
      <c r="R25" s="8">
        <v>7</v>
      </c>
      <c r="S25" s="8">
        <v>6</v>
      </c>
      <c r="T25" s="8">
        <v>15</v>
      </c>
      <c r="U25" s="8">
        <v>2</v>
      </c>
      <c r="V25" s="8">
        <v>27</v>
      </c>
      <c r="W25" s="8">
        <v>9</v>
      </c>
      <c r="X25" s="8">
        <v>15</v>
      </c>
      <c r="Y25" s="8">
        <v>11</v>
      </c>
      <c r="Z25" s="8">
        <v>6</v>
      </c>
      <c r="AA25" s="8">
        <v>7</v>
      </c>
      <c r="AB25" s="8">
        <v>12</v>
      </c>
      <c r="AC25" s="8">
        <v>8</v>
      </c>
      <c r="AD25" s="8">
        <v>11</v>
      </c>
      <c r="AE25" s="8">
        <v>5</v>
      </c>
      <c r="AF25" s="8">
        <v>29</v>
      </c>
      <c r="AG25" s="8">
        <v>11</v>
      </c>
      <c r="AH25" s="8">
        <v>14</v>
      </c>
      <c r="AI25" s="8">
        <v>3</v>
      </c>
      <c r="AJ25" s="8">
        <v>14</v>
      </c>
      <c r="AK25" s="8">
        <v>4</v>
      </c>
      <c r="AL25" s="8">
        <v>13</v>
      </c>
      <c r="AM25" s="8">
        <v>6</v>
      </c>
      <c r="AN25" s="8">
        <v>11</v>
      </c>
      <c r="AO25" s="8">
        <v>5</v>
      </c>
      <c r="AP25" s="8">
        <v>0</v>
      </c>
      <c r="AQ25" s="8">
        <f t="shared" si="13"/>
        <v>384</v>
      </c>
      <c r="AR25" s="11" t="s">
        <v>23</v>
      </c>
      <c r="AS25" s="8">
        <v>3492</v>
      </c>
      <c r="AT25" s="8">
        <v>30416</v>
      </c>
      <c r="AU25" s="8">
        <v>525993</v>
      </c>
    </row>
    <row r="26" spans="1:47" ht="12.75">
      <c r="A26" s="8">
        <v>15</v>
      </c>
      <c r="B26" s="11" t="s">
        <v>24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2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</v>
      </c>
      <c r="X26" s="8">
        <v>1</v>
      </c>
      <c r="Y26" s="8">
        <v>2</v>
      </c>
      <c r="Z26" s="8">
        <v>1</v>
      </c>
      <c r="AA26" s="8">
        <v>1</v>
      </c>
      <c r="AB26" s="8">
        <v>1</v>
      </c>
      <c r="AC26" s="8">
        <v>0</v>
      </c>
      <c r="AD26" s="8">
        <v>1</v>
      </c>
      <c r="AE26" s="8">
        <v>0</v>
      </c>
      <c r="AF26" s="8">
        <v>1</v>
      </c>
      <c r="AG26" s="8">
        <v>1</v>
      </c>
      <c r="AH26" s="8">
        <v>0</v>
      </c>
      <c r="AI26" s="8">
        <v>0</v>
      </c>
      <c r="AJ26" s="8">
        <v>0</v>
      </c>
      <c r="AK26" s="8">
        <v>1</v>
      </c>
      <c r="AL26" s="8">
        <v>1</v>
      </c>
      <c r="AM26" s="8">
        <v>1</v>
      </c>
      <c r="AN26" s="8">
        <v>1</v>
      </c>
      <c r="AO26" s="8">
        <v>0</v>
      </c>
      <c r="AP26" s="8">
        <v>0</v>
      </c>
      <c r="AQ26" s="8">
        <f t="shared" si="13"/>
        <v>21</v>
      </c>
      <c r="AR26" s="11" t="s">
        <v>24</v>
      </c>
      <c r="AS26" s="8">
        <v>350</v>
      </c>
      <c r="AT26" s="8">
        <v>3164</v>
      </c>
      <c r="AU26" s="8">
        <v>149716</v>
      </c>
    </row>
    <row r="27" spans="1:47" ht="12.75">
      <c r="A27" s="8">
        <v>16</v>
      </c>
      <c r="B27" s="11" t="s">
        <v>75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f t="shared" si="13"/>
        <v>0</v>
      </c>
      <c r="AR27" s="11" t="s">
        <v>75</v>
      </c>
      <c r="AS27" s="8">
        <v>0</v>
      </c>
      <c r="AT27" s="8">
        <v>28</v>
      </c>
      <c r="AU27" s="8">
        <v>127</v>
      </c>
    </row>
    <row r="28" spans="1:48" ht="12.75">
      <c r="A28" s="8">
        <v>17</v>
      </c>
      <c r="B28" s="11" t="s">
        <v>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f t="shared" si="13"/>
        <v>0</v>
      </c>
      <c r="AR28" s="11" t="s">
        <v>25</v>
      </c>
      <c r="AS28" s="8">
        <v>88</v>
      </c>
      <c r="AT28" s="8">
        <v>496</v>
      </c>
      <c r="AU28" s="8">
        <v>2842</v>
      </c>
      <c r="AV28" t="s">
        <v>109</v>
      </c>
    </row>
    <row r="29" spans="1:49" ht="12.75">
      <c r="A29" s="14">
        <v>18</v>
      </c>
      <c r="B29" s="11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f t="shared" si="13"/>
        <v>0</v>
      </c>
      <c r="AR29" s="11" t="s">
        <v>26</v>
      </c>
      <c r="AS29" s="8">
        <v>0</v>
      </c>
      <c r="AT29" s="8">
        <v>60</v>
      </c>
      <c r="AU29" s="8">
        <v>221</v>
      </c>
      <c r="AV29" t="s">
        <v>107</v>
      </c>
      <c r="AW29" t="s">
        <v>108</v>
      </c>
    </row>
    <row r="30" spans="1:50" ht="12.75">
      <c r="A30" s="8">
        <v>19</v>
      </c>
      <c r="B30" s="11" t="s">
        <v>95</v>
      </c>
      <c r="C30" s="8">
        <v>42</v>
      </c>
      <c r="D30" s="8">
        <v>210</v>
      </c>
      <c r="E30" s="8">
        <v>84</v>
      </c>
      <c r="F30" s="8">
        <v>120</v>
      </c>
      <c r="G30" s="8">
        <v>139</v>
      </c>
      <c r="H30" s="8">
        <v>146</v>
      </c>
      <c r="I30" s="8">
        <v>152</v>
      </c>
      <c r="J30" s="8">
        <v>84</v>
      </c>
      <c r="K30" s="8">
        <v>211</v>
      </c>
      <c r="L30" s="8">
        <v>26</v>
      </c>
      <c r="M30" s="8">
        <v>130</v>
      </c>
      <c r="N30" s="8">
        <v>174</v>
      </c>
      <c r="O30" s="8">
        <v>211</v>
      </c>
      <c r="P30" s="8">
        <v>184</v>
      </c>
      <c r="Q30" s="8">
        <v>126</v>
      </c>
      <c r="R30" s="8">
        <v>69</v>
      </c>
      <c r="S30" s="8">
        <v>184</v>
      </c>
      <c r="T30" s="8">
        <v>116</v>
      </c>
      <c r="U30" s="8">
        <v>55</v>
      </c>
      <c r="V30" s="8">
        <v>208</v>
      </c>
      <c r="W30" s="8">
        <v>159</v>
      </c>
      <c r="X30" s="8">
        <v>139</v>
      </c>
      <c r="Y30" s="8">
        <v>163</v>
      </c>
      <c r="Z30" s="8">
        <v>120</v>
      </c>
      <c r="AA30" s="8">
        <v>85</v>
      </c>
      <c r="AB30" s="8">
        <v>210</v>
      </c>
      <c r="AC30" s="8">
        <v>167</v>
      </c>
      <c r="AD30" s="8">
        <v>115</v>
      </c>
      <c r="AE30" s="8">
        <v>40</v>
      </c>
      <c r="AF30" s="8">
        <v>239</v>
      </c>
      <c r="AG30" s="8">
        <v>225</v>
      </c>
      <c r="AH30" s="8">
        <v>182</v>
      </c>
      <c r="AI30" s="8">
        <v>30</v>
      </c>
      <c r="AJ30" s="8">
        <v>62</v>
      </c>
      <c r="AK30" s="8">
        <v>52</v>
      </c>
      <c r="AL30" s="8">
        <v>93</v>
      </c>
      <c r="AM30" s="8">
        <v>74</v>
      </c>
      <c r="AN30" s="8">
        <v>54</v>
      </c>
      <c r="AO30" s="8">
        <v>90</v>
      </c>
      <c r="AP30" s="8">
        <v>111</v>
      </c>
      <c r="AQ30" s="8">
        <f t="shared" si="13"/>
        <v>5081</v>
      </c>
      <c r="AR30" s="11" t="s">
        <v>95</v>
      </c>
      <c r="AS30" s="8">
        <v>55453</v>
      </c>
      <c r="AT30" s="8">
        <v>455525</v>
      </c>
      <c r="AU30" s="8">
        <v>8695522</v>
      </c>
      <c r="AV30" s="34">
        <f>AU30/AU53</f>
        <v>63.79304959244839</v>
      </c>
      <c r="AW30" s="5">
        <v>64</v>
      </c>
      <c r="AX30" s="5" t="s">
        <v>81</v>
      </c>
    </row>
    <row r="31" spans="1:47" ht="12.75">
      <c r="A31" s="8" t="s">
        <v>2</v>
      </c>
      <c r="B31" s="11" t="s">
        <v>27</v>
      </c>
      <c r="C31" s="13">
        <f aca="true" t="shared" si="14" ref="C31:AQ31">C30/C21</f>
        <v>0.20192307692307693</v>
      </c>
      <c r="D31" s="13">
        <f t="shared" si="14"/>
        <v>0.1338432122370937</v>
      </c>
      <c r="E31" s="13">
        <f t="shared" si="14"/>
        <v>0.1640625</v>
      </c>
      <c r="F31" s="13">
        <f t="shared" si="14"/>
        <v>0.192</v>
      </c>
      <c r="G31" s="13">
        <f t="shared" si="14"/>
        <v>0.16508313539192399</v>
      </c>
      <c r="H31" s="13">
        <f t="shared" si="14"/>
        <v>0.15145228215767634</v>
      </c>
      <c r="I31" s="13">
        <f t="shared" si="14"/>
        <v>0.16187433439829607</v>
      </c>
      <c r="J31" s="13">
        <f t="shared" si="14"/>
        <v>0.1826086956521739</v>
      </c>
      <c r="K31" s="13">
        <f t="shared" si="14"/>
        <v>0.18822479928635147</v>
      </c>
      <c r="L31" s="13">
        <f t="shared" si="14"/>
        <v>0.1092436974789916</v>
      </c>
      <c r="M31" s="13">
        <f t="shared" si="14"/>
        <v>0.11168384879725086</v>
      </c>
      <c r="N31" s="13">
        <f t="shared" si="14"/>
        <v>0.1839323467230444</v>
      </c>
      <c r="O31" s="13">
        <f t="shared" si="14"/>
        <v>0.16920609462710506</v>
      </c>
      <c r="P31" s="13">
        <f t="shared" si="14"/>
        <v>0.1492295214922952</v>
      </c>
      <c r="Q31" s="13">
        <f t="shared" si="14"/>
        <v>0.13475935828877006</v>
      </c>
      <c r="R31" s="13">
        <f t="shared" si="14"/>
        <v>0.08914728682170543</v>
      </c>
      <c r="S31" s="13">
        <f t="shared" si="14"/>
        <v>0.16</v>
      </c>
      <c r="T31" s="13">
        <f t="shared" si="14"/>
        <v>0.08656716417910448</v>
      </c>
      <c r="U31" s="13">
        <f t="shared" si="14"/>
        <v>0.14864864864864866</v>
      </c>
      <c r="V31" s="13">
        <f t="shared" si="14"/>
        <v>0.16149068322981366</v>
      </c>
      <c r="W31" s="13">
        <f t="shared" si="14"/>
        <v>0.11945905334335086</v>
      </c>
      <c r="X31" s="13">
        <f t="shared" si="14"/>
        <v>0.14600840336134455</v>
      </c>
      <c r="Y31" s="13">
        <f t="shared" si="14"/>
        <v>0.15305164319248826</v>
      </c>
      <c r="Z31" s="13">
        <f t="shared" si="14"/>
        <v>0.09036144578313253</v>
      </c>
      <c r="AA31" s="13">
        <f t="shared" si="14"/>
        <v>0.12426900584795321</v>
      </c>
      <c r="AB31" s="13">
        <f t="shared" si="14"/>
        <v>0.1873327386262266</v>
      </c>
      <c r="AC31" s="13">
        <f t="shared" si="14"/>
        <v>0.15578358208955223</v>
      </c>
      <c r="AD31" s="13">
        <f t="shared" si="14"/>
        <v>0.08321273516642547</v>
      </c>
      <c r="AE31" s="13">
        <f t="shared" si="14"/>
        <v>0.0390625</v>
      </c>
      <c r="AF31" s="13">
        <f t="shared" si="14"/>
        <v>0.15692711753118843</v>
      </c>
      <c r="AG31" s="13">
        <f t="shared" si="14"/>
        <v>0.12369433754810336</v>
      </c>
      <c r="AH31" s="13">
        <f t="shared" si="14"/>
        <v>0.16621004566210046</v>
      </c>
      <c r="AI31" s="13">
        <f t="shared" si="14"/>
        <v>0.10135135135135136</v>
      </c>
      <c r="AJ31" s="13">
        <f t="shared" si="14"/>
        <v>0.042582417582417584</v>
      </c>
      <c r="AK31" s="13">
        <f t="shared" si="14"/>
        <v>0.028384279475982533</v>
      </c>
      <c r="AL31" s="13">
        <f t="shared" si="14"/>
        <v>0.16258741258741258</v>
      </c>
      <c r="AM31" s="13">
        <f t="shared" si="14"/>
        <v>0.19023136246786632</v>
      </c>
      <c r="AN31" s="13">
        <f t="shared" si="14"/>
        <v>0.15168539325842698</v>
      </c>
      <c r="AO31" s="13">
        <f t="shared" si="14"/>
        <v>0.18789144050104384</v>
      </c>
      <c r="AP31" s="13">
        <f t="shared" si="14"/>
        <v>0.16517857142857142</v>
      </c>
      <c r="AQ31" s="13">
        <f t="shared" si="14"/>
        <v>0.13241080968389232</v>
      </c>
      <c r="AR31" s="11" t="s">
        <v>27</v>
      </c>
      <c r="AS31" s="13">
        <f>AS30/AS21</f>
        <v>0.14478098654614857</v>
      </c>
      <c r="AT31" s="13">
        <f>AT30/AT21</f>
        <v>0.15871376089507558</v>
      </c>
      <c r="AU31" s="13">
        <f>AU30/AU21</f>
        <v>0.13243956891657654</v>
      </c>
    </row>
    <row r="32" spans="1:50" ht="12.75">
      <c r="A32" s="8">
        <v>20</v>
      </c>
      <c r="B32" s="11" t="s">
        <v>77</v>
      </c>
      <c r="C32" s="8">
        <v>37</v>
      </c>
      <c r="D32" s="8">
        <v>203</v>
      </c>
      <c r="E32" s="8">
        <v>53</v>
      </c>
      <c r="F32" s="8">
        <v>77</v>
      </c>
      <c r="G32" s="8">
        <v>80</v>
      </c>
      <c r="H32" s="8">
        <v>107</v>
      </c>
      <c r="I32" s="8">
        <v>123</v>
      </c>
      <c r="J32" s="8">
        <v>66</v>
      </c>
      <c r="K32" s="8">
        <v>137</v>
      </c>
      <c r="L32" s="8">
        <v>32</v>
      </c>
      <c r="M32" s="8">
        <v>178</v>
      </c>
      <c r="N32" s="8">
        <v>106</v>
      </c>
      <c r="O32" s="8">
        <v>167</v>
      </c>
      <c r="P32" s="8">
        <v>149</v>
      </c>
      <c r="Q32" s="8">
        <v>93</v>
      </c>
      <c r="R32" s="8">
        <v>114</v>
      </c>
      <c r="S32" s="8">
        <v>180</v>
      </c>
      <c r="T32" s="8">
        <v>233</v>
      </c>
      <c r="U32" s="8">
        <v>34</v>
      </c>
      <c r="V32" s="8">
        <v>202</v>
      </c>
      <c r="W32" s="8">
        <v>187</v>
      </c>
      <c r="X32" s="8">
        <v>129</v>
      </c>
      <c r="Y32" s="8">
        <v>119</v>
      </c>
      <c r="Z32" s="8">
        <v>198</v>
      </c>
      <c r="AA32" s="8">
        <v>81</v>
      </c>
      <c r="AB32" s="8">
        <v>125</v>
      </c>
      <c r="AC32" s="8">
        <v>185</v>
      </c>
      <c r="AD32" s="8">
        <v>108</v>
      </c>
      <c r="AE32" s="8">
        <v>64</v>
      </c>
      <c r="AF32" s="8">
        <v>210</v>
      </c>
      <c r="AG32" s="8">
        <v>182</v>
      </c>
      <c r="AH32" s="8">
        <v>155</v>
      </c>
      <c r="AI32" s="8">
        <v>28</v>
      </c>
      <c r="AJ32" s="8">
        <v>76</v>
      </c>
      <c r="AK32" s="8">
        <v>185</v>
      </c>
      <c r="AL32" s="8">
        <v>68</v>
      </c>
      <c r="AM32" s="8">
        <v>55</v>
      </c>
      <c r="AN32" s="8">
        <v>62</v>
      </c>
      <c r="AO32" s="8">
        <v>92</v>
      </c>
      <c r="AP32" s="8">
        <v>95</v>
      </c>
      <c r="AQ32" s="8">
        <f>SUM(C32:AP32)</f>
        <v>4775</v>
      </c>
      <c r="AR32" s="11" t="s">
        <v>77</v>
      </c>
      <c r="AS32" s="8">
        <v>52809</v>
      </c>
      <c r="AT32" s="8">
        <v>411453</v>
      </c>
      <c r="AU32" s="8">
        <v>7664570</v>
      </c>
      <c r="AV32" s="34">
        <f>AU32/AU53</f>
        <v>56.22966558129485</v>
      </c>
      <c r="AW32" s="5">
        <v>56</v>
      </c>
      <c r="AX32" s="5" t="s">
        <v>77</v>
      </c>
    </row>
    <row r="33" spans="1:47" ht="12.75">
      <c r="A33" s="8" t="s">
        <v>2</v>
      </c>
      <c r="B33" s="11" t="s">
        <v>27</v>
      </c>
      <c r="C33" s="13">
        <f aca="true" t="shared" si="15" ref="C33:AQ33">C32/C21</f>
        <v>0.1778846153846154</v>
      </c>
      <c r="D33" s="13">
        <f t="shared" si="15"/>
        <v>0.12938177182919056</v>
      </c>
      <c r="E33" s="13">
        <f t="shared" si="15"/>
        <v>0.103515625</v>
      </c>
      <c r="F33" s="13">
        <f t="shared" si="15"/>
        <v>0.1232</v>
      </c>
      <c r="G33" s="13">
        <f t="shared" si="15"/>
        <v>0.09501187648456057</v>
      </c>
      <c r="H33" s="13">
        <f t="shared" si="15"/>
        <v>0.11099585062240663</v>
      </c>
      <c r="I33" s="13">
        <f t="shared" si="15"/>
        <v>0.13099041533546327</v>
      </c>
      <c r="J33" s="13">
        <f t="shared" si="15"/>
        <v>0.14347826086956522</v>
      </c>
      <c r="K33" s="13">
        <f t="shared" si="15"/>
        <v>0.12221231043710973</v>
      </c>
      <c r="L33" s="13">
        <f t="shared" si="15"/>
        <v>0.13445378151260504</v>
      </c>
      <c r="M33" s="13">
        <f t="shared" si="15"/>
        <v>0.15292096219931273</v>
      </c>
      <c r="N33" s="13">
        <f t="shared" si="15"/>
        <v>0.11205073995771671</v>
      </c>
      <c r="O33" s="13">
        <f t="shared" si="15"/>
        <v>0.1339214113873296</v>
      </c>
      <c r="P33" s="13">
        <f t="shared" si="15"/>
        <v>0.12084347120843471</v>
      </c>
      <c r="Q33" s="13">
        <f t="shared" si="15"/>
        <v>0.09946524064171124</v>
      </c>
      <c r="R33" s="13">
        <f t="shared" si="15"/>
        <v>0.14728682170542637</v>
      </c>
      <c r="S33" s="13">
        <f t="shared" si="15"/>
        <v>0.1565217391304348</v>
      </c>
      <c r="T33" s="13">
        <f t="shared" si="15"/>
        <v>0.17388059701492536</v>
      </c>
      <c r="U33" s="13">
        <f t="shared" si="15"/>
        <v>0.0918918918918919</v>
      </c>
      <c r="V33" s="13">
        <f t="shared" si="15"/>
        <v>0.15683229813664595</v>
      </c>
      <c r="W33" s="13">
        <f t="shared" si="15"/>
        <v>0.14049586776859505</v>
      </c>
      <c r="X33" s="13">
        <f t="shared" si="15"/>
        <v>0.13550420168067226</v>
      </c>
      <c r="Y33" s="13">
        <f t="shared" si="15"/>
        <v>0.11173708920187793</v>
      </c>
      <c r="Z33" s="13">
        <f t="shared" si="15"/>
        <v>0.14909638554216867</v>
      </c>
      <c r="AA33" s="13">
        <f t="shared" si="15"/>
        <v>0.11842105263157894</v>
      </c>
      <c r="AB33" s="13">
        <f t="shared" si="15"/>
        <v>0.11150758251561106</v>
      </c>
      <c r="AC33" s="13">
        <f t="shared" si="15"/>
        <v>0.17257462686567165</v>
      </c>
      <c r="AD33" s="13">
        <f t="shared" si="15"/>
        <v>0.07814761215629522</v>
      </c>
      <c r="AE33" s="13">
        <f t="shared" si="15"/>
        <v>0.0625</v>
      </c>
      <c r="AF33" s="13">
        <f t="shared" si="15"/>
        <v>0.13788575180564674</v>
      </c>
      <c r="AG33" s="13">
        <f t="shared" si="15"/>
        <v>0.1000549752611325</v>
      </c>
      <c r="AH33" s="13">
        <f t="shared" si="15"/>
        <v>0.1415525114155251</v>
      </c>
      <c r="AI33" s="13">
        <f t="shared" si="15"/>
        <v>0.0945945945945946</v>
      </c>
      <c r="AJ33" s="13">
        <f t="shared" si="15"/>
        <v>0.0521978021978022</v>
      </c>
      <c r="AK33" s="13">
        <f t="shared" si="15"/>
        <v>0.1009825327510917</v>
      </c>
      <c r="AL33" s="13">
        <f t="shared" si="15"/>
        <v>0.11888111888111888</v>
      </c>
      <c r="AM33" s="13">
        <f t="shared" si="15"/>
        <v>0.14138817480719795</v>
      </c>
      <c r="AN33" s="13">
        <f t="shared" si="15"/>
        <v>0.17415730337078653</v>
      </c>
      <c r="AO33" s="13">
        <f t="shared" si="15"/>
        <v>0.19206680584551147</v>
      </c>
      <c r="AP33" s="13">
        <f t="shared" si="15"/>
        <v>0.14136904761904762</v>
      </c>
      <c r="AQ33" s="13">
        <f t="shared" si="15"/>
        <v>0.12443645271414797</v>
      </c>
      <c r="AR33" s="11" t="s">
        <v>27</v>
      </c>
      <c r="AS33" s="13">
        <f>AS32/AS21</f>
        <v>0.13787782660118586</v>
      </c>
      <c r="AT33" s="13">
        <f>AT32/AT21</f>
        <v>0.14335821977182708</v>
      </c>
      <c r="AU33" s="13">
        <f>AU32/AU21</f>
        <v>0.11673736743244685</v>
      </c>
    </row>
    <row r="34" spans="1:47" ht="12.75">
      <c r="A34" s="8">
        <v>21</v>
      </c>
      <c r="B34" s="11" t="s">
        <v>82</v>
      </c>
      <c r="C34" s="8">
        <v>1</v>
      </c>
      <c r="D34" s="8">
        <v>10</v>
      </c>
      <c r="E34" s="8">
        <v>7</v>
      </c>
      <c r="F34" s="8">
        <v>6</v>
      </c>
      <c r="G34" s="8">
        <v>10</v>
      </c>
      <c r="H34" s="8">
        <v>13</v>
      </c>
      <c r="I34" s="8">
        <v>17</v>
      </c>
      <c r="J34" s="8">
        <v>9</v>
      </c>
      <c r="K34" s="8">
        <v>20</v>
      </c>
      <c r="L34" s="8">
        <v>4</v>
      </c>
      <c r="M34" s="8">
        <v>14</v>
      </c>
      <c r="N34" s="8">
        <v>11</v>
      </c>
      <c r="O34" s="8">
        <v>19</v>
      </c>
      <c r="P34" s="8">
        <v>10</v>
      </c>
      <c r="Q34" s="8">
        <v>7</v>
      </c>
      <c r="R34" s="8">
        <v>7</v>
      </c>
      <c r="S34" s="8">
        <v>14</v>
      </c>
      <c r="T34" s="8">
        <v>15</v>
      </c>
      <c r="U34" s="8">
        <v>5</v>
      </c>
      <c r="V34" s="8">
        <v>11</v>
      </c>
      <c r="W34" s="8">
        <v>16</v>
      </c>
      <c r="X34" s="8">
        <v>9</v>
      </c>
      <c r="Y34" s="8">
        <v>11</v>
      </c>
      <c r="Z34" s="8">
        <v>21</v>
      </c>
      <c r="AA34" s="8">
        <v>9</v>
      </c>
      <c r="AB34" s="8">
        <v>15</v>
      </c>
      <c r="AC34" s="8">
        <v>12</v>
      </c>
      <c r="AD34" s="8">
        <v>14</v>
      </c>
      <c r="AE34" s="8">
        <v>5</v>
      </c>
      <c r="AF34" s="8">
        <v>26</v>
      </c>
      <c r="AG34" s="8">
        <v>20</v>
      </c>
      <c r="AH34" s="8">
        <v>20</v>
      </c>
      <c r="AI34" s="8">
        <v>2</v>
      </c>
      <c r="AJ34" s="8">
        <v>17</v>
      </c>
      <c r="AK34" s="8">
        <v>17</v>
      </c>
      <c r="AL34" s="8">
        <v>16</v>
      </c>
      <c r="AM34" s="8">
        <v>5</v>
      </c>
      <c r="AN34" s="8">
        <v>7</v>
      </c>
      <c r="AO34" s="8">
        <v>11</v>
      </c>
      <c r="AP34" s="8">
        <v>17</v>
      </c>
      <c r="AQ34" s="8">
        <f>SUM(C34:AP34)</f>
        <v>480</v>
      </c>
      <c r="AR34" s="11" t="s">
        <v>82</v>
      </c>
      <c r="AS34" s="8">
        <v>5060</v>
      </c>
      <c r="AT34" s="8">
        <v>38109</v>
      </c>
      <c r="AU34" s="8">
        <v>639119</v>
      </c>
    </row>
    <row r="35" spans="1:47" ht="12.75">
      <c r="A35" s="8" t="s">
        <v>2</v>
      </c>
      <c r="B35" s="11" t="s">
        <v>27</v>
      </c>
      <c r="C35" s="13">
        <f aca="true" t="shared" si="16" ref="C35:AQ35">C34/C21</f>
        <v>0.004807692307692308</v>
      </c>
      <c r="D35" s="13">
        <f t="shared" si="16"/>
        <v>0.006373486297004461</v>
      </c>
      <c r="E35" s="13">
        <f t="shared" si="16"/>
        <v>0.013671875</v>
      </c>
      <c r="F35" s="13">
        <f t="shared" si="16"/>
        <v>0.0096</v>
      </c>
      <c r="G35" s="13">
        <f t="shared" si="16"/>
        <v>0.011876484560570071</v>
      </c>
      <c r="H35" s="13">
        <f t="shared" si="16"/>
        <v>0.013485477178423237</v>
      </c>
      <c r="I35" s="13">
        <f t="shared" si="16"/>
        <v>0.01810436634717785</v>
      </c>
      <c r="J35" s="13">
        <f t="shared" si="16"/>
        <v>0.01956521739130435</v>
      </c>
      <c r="K35" s="13">
        <f t="shared" si="16"/>
        <v>0.01784121320249777</v>
      </c>
      <c r="L35" s="13">
        <f t="shared" si="16"/>
        <v>0.01680672268907563</v>
      </c>
      <c r="M35" s="13">
        <f t="shared" si="16"/>
        <v>0.012027491408934709</v>
      </c>
      <c r="N35" s="13">
        <f t="shared" si="16"/>
        <v>0.011627906976744186</v>
      </c>
      <c r="O35" s="13">
        <f t="shared" si="16"/>
        <v>0.015236567762630313</v>
      </c>
      <c r="P35" s="13">
        <f t="shared" si="16"/>
        <v>0.008110300081103</v>
      </c>
      <c r="Q35" s="13">
        <f t="shared" si="16"/>
        <v>0.0074866310160427805</v>
      </c>
      <c r="R35" s="13">
        <f t="shared" si="16"/>
        <v>0.00904392764857881</v>
      </c>
      <c r="S35" s="13">
        <f t="shared" si="16"/>
        <v>0.01217391304347826</v>
      </c>
      <c r="T35" s="13">
        <f t="shared" si="16"/>
        <v>0.011194029850746268</v>
      </c>
      <c r="U35" s="13">
        <f t="shared" si="16"/>
        <v>0.013513513513513514</v>
      </c>
      <c r="V35" s="13">
        <f t="shared" si="16"/>
        <v>0.008540372670807454</v>
      </c>
      <c r="W35" s="13">
        <f t="shared" si="16"/>
        <v>0.012021036814425245</v>
      </c>
      <c r="X35" s="13">
        <f t="shared" si="16"/>
        <v>0.009453781512605041</v>
      </c>
      <c r="Y35" s="13">
        <f t="shared" si="16"/>
        <v>0.010328638497652582</v>
      </c>
      <c r="Z35" s="13">
        <f t="shared" si="16"/>
        <v>0.01581325301204819</v>
      </c>
      <c r="AA35" s="13">
        <f t="shared" si="16"/>
        <v>0.013157894736842105</v>
      </c>
      <c r="AB35" s="13">
        <f t="shared" si="16"/>
        <v>0.013380909901873328</v>
      </c>
      <c r="AC35" s="13">
        <f t="shared" si="16"/>
        <v>0.011194029850746268</v>
      </c>
      <c r="AD35" s="13">
        <f t="shared" si="16"/>
        <v>0.010130246020260492</v>
      </c>
      <c r="AE35" s="13">
        <f t="shared" si="16"/>
        <v>0.0048828125</v>
      </c>
      <c r="AF35" s="13">
        <f t="shared" si="16"/>
        <v>0.017071569271175313</v>
      </c>
      <c r="AG35" s="13">
        <f t="shared" si="16"/>
        <v>0.010995052226498075</v>
      </c>
      <c r="AH35" s="13">
        <f t="shared" si="16"/>
        <v>0.0182648401826484</v>
      </c>
      <c r="AI35" s="13">
        <f t="shared" si="16"/>
        <v>0.006756756756756757</v>
      </c>
      <c r="AJ35" s="13">
        <f t="shared" si="16"/>
        <v>0.011675824175824176</v>
      </c>
      <c r="AK35" s="13">
        <f t="shared" si="16"/>
        <v>0.009279475982532752</v>
      </c>
      <c r="AL35" s="13">
        <f t="shared" si="16"/>
        <v>0.027972027972027972</v>
      </c>
      <c r="AM35" s="13">
        <f t="shared" si="16"/>
        <v>0.012853470437017995</v>
      </c>
      <c r="AN35" s="13">
        <f t="shared" si="16"/>
        <v>0.019662921348314606</v>
      </c>
      <c r="AO35" s="13">
        <f t="shared" si="16"/>
        <v>0.022964509394572025</v>
      </c>
      <c r="AP35" s="13">
        <f t="shared" si="16"/>
        <v>0.025297619047619048</v>
      </c>
      <c r="AQ35" s="13">
        <f t="shared" si="16"/>
        <v>0.012508795246657807</v>
      </c>
      <c r="AR35" s="11" t="s">
        <v>27</v>
      </c>
      <c r="AS35" s="13">
        <f>AS34/AS21</f>
        <v>0.013211039834157065</v>
      </c>
      <c r="AT35" s="13">
        <f>AT34/AT21</f>
        <v>0.013277916061578257</v>
      </c>
      <c r="AU35" s="13">
        <f>AU34/AU21</f>
        <v>0.009734279879505047</v>
      </c>
    </row>
    <row r="36" spans="1:50" ht="12.75">
      <c r="A36" s="8">
        <v>22</v>
      </c>
      <c r="B36" s="11" t="s">
        <v>76</v>
      </c>
      <c r="C36" s="8">
        <v>45</v>
      </c>
      <c r="D36" s="8">
        <v>473</v>
      </c>
      <c r="E36" s="8">
        <v>135</v>
      </c>
      <c r="F36" s="8">
        <v>152</v>
      </c>
      <c r="G36" s="8">
        <v>288</v>
      </c>
      <c r="H36" s="8">
        <v>209</v>
      </c>
      <c r="I36" s="8">
        <v>207</v>
      </c>
      <c r="J36" s="8">
        <v>120</v>
      </c>
      <c r="K36" s="8">
        <v>265</v>
      </c>
      <c r="L36" s="8">
        <v>53</v>
      </c>
      <c r="M36" s="8">
        <v>239</v>
      </c>
      <c r="N36" s="8">
        <v>206</v>
      </c>
      <c r="O36" s="8">
        <v>323</v>
      </c>
      <c r="P36" s="8">
        <v>303</v>
      </c>
      <c r="Q36" s="8">
        <v>176</v>
      </c>
      <c r="R36" s="8">
        <v>171</v>
      </c>
      <c r="S36" s="8">
        <v>304</v>
      </c>
      <c r="T36" s="8">
        <v>331</v>
      </c>
      <c r="U36" s="8">
        <v>95</v>
      </c>
      <c r="V36" s="8">
        <v>310</v>
      </c>
      <c r="W36" s="8">
        <v>233</v>
      </c>
      <c r="X36" s="8">
        <v>110</v>
      </c>
      <c r="Y36" s="8">
        <v>213</v>
      </c>
      <c r="Z36" s="8">
        <v>295</v>
      </c>
      <c r="AA36" s="8">
        <v>170</v>
      </c>
      <c r="AB36" s="8">
        <v>273</v>
      </c>
      <c r="AC36" s="8">
        <v>259</v>
      </c>
      <c r="AD36" s="8">
        <v>213</v>
      </c>
      <c r="AE36" s="8">
        <v>262</v>
      </c>
      <c r="AF36" s="8">
        <v>309</v>
      </c>
      <c r="AG36" s="8">
        <v>305</v>
      </c>
      <c r="AH36" s="8">
        <v>275</v>
      </c>
      <c r="AI36" s="8">
        <v>47</v>
      </c>
      <c r="AJ36" s="8">
        <v>275</v>
      </c>
      <c r="AK36" s="8">
        <v>225</v>
      </c>
      <c r="AL36" s="8">
        <v>142</v>
      </c>
      <c r="AM36" s="8">
        <v>97</v>
      </c>
      <c r="AN36" s="8">
        <v>80</v>
      </c>
      <c r="AO36" s="8">
        <v>79</v>
      </c>
      <c r="AP36" s="8">
        <v>141</v>
      </c>
      <c r="AQ36" s="8">
        <f>SUM(C36:AP36)</f>
        <v>8408</v>
      </c>
      <c r="AR36" s="11" t="s">
        <v>76</v>
      </c>
      <c r="AS36" s="8">
        <v>92086</v>
      </c>
      <c r="AT36" s="8">
        <v>732904</v>
      </c>
      <c r="AU36" s="8">
        <v>12599507</v>
      </c>
      <c r="AV36" s="34">
        <f>AU36/AU53</f>
        <v>92.43389584793192</v>
      </c>
      <c r="AW36" s="5">
        <v>92</v>
      </c>
      <c r="AX36" s="5" t="s">
        <v>76</v>
      </c>
    </row>
    <row r="37" spans="1:47" ht="12.75">
      <c r="A37" s="8" t="s">
        <v>2</v>
      </c>
      <c r="B37" s="11" t="s">
        <v>27</v>
      </c>
      <c r="C37" s="13">
        <f aca="true" t="shared" si="17" ref="C37:AQ37">C36/C21</f>
        <v>0.21634615384615385</v>
      </c>
      <c r="D37" s="13">
        <f t="shared" si="17"/>
        <v>0.301465901848311</v>
      </c>
      <c r="E37" s="13">
        <f t="shared" si="17"/>
        <v>0.263671875</v>
      </c>
      <c r="F37" s="13">
        <f t="shared" si="17"/>
        <v>0.2432</v>
      </c>
      <c r="G37" s="13">
        <f t="shared" si="17"/>
        <v>0.342042755344418</v>
      </c>
      <c r="H37" s="13">
        <f t="shared" si="17"/>
        <v>0.21680497925311204</v>
      </c>
      <c r="I37" s="13">
        <f t="shared" si="17"/>
        <v>0.22044728434504793</v>
      </c>
      <c r="J37" s="13">
        <f t="shared" si="17"/>
        <v>0.2608695652173913</v>
      </c>
      <c r="K37" s="13">
        <f t="shared" si="17"/>
        <v>0.23639607493309545</v>
      </c>
      <c r="L37" s="13">
        <f t="shared" si="17"/>
        <v>0.22268907563025211</v>
      </c>
      <c r="M37" s="13">
        <f t="shared" si="17"/>
        <v>0.20532646048109965</v>
      </c>
      <c r="N37" s="13">
        <f t="shared" si="17"/>
        <v>0.21775898520084566</v>
      </c>
      <c r="O37" s="13">
        <f t="shared" si="17"/>
        <v>0.2590216519647153</v>
      </c>
      <c r="P37" s="13">
        <f t="shared" si="17"/>
        <v>0.24574209245742093</v>
      </c>
      <c r="Q37" s="13">
        <f t="shared" si="17"/>
        <v>0.18823529411764706</v>
      </c>
      <c r="R37" s="13">
        <f t="shared" si="17"/>
        <v>0.22093023255813954</v>
      </c>
      <c r="S37" s="13">
        <f t="shared" si="17"/>
        <v>0.2643478260869565</v>
      </c>
      <c r="T37" s="13">
        <f t="shared" si="17"/>
        <v>0.24701492537313433</v>
      </c>
      <c r="U37" s="13">
        <f t="shared" si="17"/>
        <v>0.25675675675675674</v>
      </c>
      <c r="V37" s="13">
        <f t="shared" si="17"/>
        <v>0.2406832298136646</v>
      </c>
      <c r="W37" s="13">
        <f t="shared" si="17"/>
        <v>0.1750563486100676</v>
      </c>
      <c r="X37" s="13">
        <f t="shared" si="17"/>
        <v>0.11554621848739496</v>
      </c>
      <c r="Y37" s="13">
        <f t="shared" si="17"/>
        <v>0.2</v>
      </c>
      <c r="Z37" s="13">
        <f t="shared" si="17"/>
        <v>0.22213855421686746</v>
      </c>
      <c r="AA37" s="13">
        <f t="shared" si="17"/>
        <v>0.24853801169590642</v>
      </c>
      <c r="AB37" s="13">
        <f t="shared" si="17"/>
        <v>0.24353256021409456</v>
      </c>
      <c r="AC37" s="13">
        <f t="shared" si="17"/>
        <v>0.2416044776119403</v>
      </c>
      <c r="AD37" s="13">
        <f t="shared" si="17"/>
        <v>0.15412445730824892</v>
      </c>
      <c r="AE37" s="13">
        <f t="shared" si="17"/>
        <v>0.255859375</v>
      </c>
      <c r="AF37" s="13">
        <f t="shared" si="17"/>
        <v>0.20288903479973736</v>
      </c>
      <c r="AG37" s="13">
        <f t="shared" si="17"/>
        <v>0.16767454645409566</v>
      </c>
      <c r="AH37" s="13">
        <f t="shared" si="17"/>
        <v>0.2511415525114155</v>
      </c>
      <c r="AI37" s="13">
        <f t="shared" si="17"/>
        <v>0.15878378378378377</v>
      </c>
      <c r="AJ37" s="13">
        <f t="shared" si="17"/>
        <v>0.18887362637362637</v>
      </c>
      <c r="AK37" s="13">
        <f t="shared" si="17"/>
        <v>0.12281659388646288</v>
      </c>
      <c r="AL37" s="13">
        <f t="shared" si="17"/>
        <v>0.24825174825174826</v>
      </c>
      <c r="AM37" s="13">
        <f t="shared" si="17"/>
        <v>0.2493573264781491</v>
      </c>
      <c r="AN37" s="13">
        <f t="shared" si="17"/>
        <v>0.2247191011235955</v>
      </c>
      <c r="AO37" s="13">
        <f t="shared" si="17"/>
        <v>0.1649269311064718</v>
      </c>
      <c r="AP37" s="13">
        <f t="shared" si="17"/>
        <v>0.20982142857142858</v>
      </c>
      <c r="AQ37" s="13">
        <f t="shared" si="17"/>
        <v>0.21911239673728924</v>
      </c>
      <c r="AR37" s="11" t="s">
        <v>27</v>
      </c>
      <c r="AS37" s="13">
        <f>AS36/AS21</f>
        <v>0.2404252597170331</v>
      </c>
      <c r="AT37" s="13">
        <f>AT36/AT21</f>
        <v>0.25535799399603637</v>
      </c>
      <c r="AU37" s="13">
        <f>AU36/AU21</f>
        <v>0.1919002994462424</v>
      </c>
    </row>
    <row r="38" spans="1:47" ht="12.75">
      <c r="A38" s="8">
        <v>23</v>
      </c>
      <c r="B38" s="11" t="s">
        <v>83</v>
      </c>
      <c r="C38" s="8">
        <v>19</v>
      </c>
      <c r="D38" s="8">
        <v>334</v>
      </c>
      <c r="E38" s="8">
        <v>77</v>
      </c>
      <c r="F38" s="8">
        <v>86</v>
      </c>
      <c r="G38" s="8">
        <v>84</v>
      </c>
      <c r="H38" s="8">
        <v>85</v>
      </c>
      <c r="I38" s="8">
        <v>86</v>
      </c>
      <c r="J38" s="8">
        <v>36</v>
      </c>
      <c r="K38" s="8">
        <v>98</v>
      </c>
      <c r="L38" s="8">
        <v>9</v>
      </c>
      <c r="M38" s="8">
        <v>28</v>
      </c>
      <c r="N38" s="8">
        <v>111</v>
      </c>
      <c r="O38" s="8">
        <v>130</v>
      </c>
      <c r="P38" s="8">
        <v>93</v>
      </c>
      <c r="Q38" s="8">
        <v>50</v>
      </c>
      <c r="R38" s="8">
        <v>74</v>
      </c>
      <c r="S38" s="8">
        <v>103</v>
      </c>
      <c r="T38" s="8">
        <v>66</v>
      </c>
      <c r="U38" s="8">
        <v>64</v>
      </c>
      <c r="V38" s="8">
        <v>74</v>
      </c>
      <c r="W38" s="8">
        <v>82</v>
      </c>
      <c r="X38" s="8">
        <v>41</v>
      </c>
      <c r="Y38" s="8">
        <v>110</v>
      </c>
      <c r="Z38" s="8">
        <v>153</v>
      </c>
      <c r="AA38" s="8">
        <v>70</v>
      </c>
      <c r="AB38" s="8">
        <v>108</v>
      </c>
      <c r="AC38" s="8">
        <v>90</v>
      </c>
      <c r="AD38" s="8">
        <v>60</v>
      </c>
      <c r="AE38" s="8">
        <v>10</v>
      </c>
      <c r="AF38" s="8">
        <v>107</v>
      </c>
      <c r="AG38" s="8">
        <v>144</v>
      </c>
      <c r="AH38" s="8">
        <v>104</v>
      </c>
      <c r="AI38" s="8">
        <v>32</v>
      </c>
      <c r="AJ38" s="8">
        <v>40</v>
      </c>
      <c r="AK38" s="8">
        <v>58</v>
      </c>
      <c r="AL38" s="8">
        <v>54</v>
      </c>
      <c r="AM38" s="8">
        <v>20</v>
      </c>
      <c r="AN38" s="8">
        <v>21</v>
      </c>
      <c r="AO38" s="8">
        <v>32</v>
      </c>
      <c r="AP38" s="8">
        <v>66</v>
      </c>
      <c r="AQ38" s="8">
        <f>SUM(C38:AP38)</f>
        <v>3109</v>
      </c>
      <c r="AR38" s="11" t="s">
        <v>83</v>
      </c>
      <c r="AS38" s="8">
        <v>25413</v>
      </c>
      <c r="AT38" s="8">
        <v>175026</v>
      </c>
      <c r="AU38" s="8">
        <v>2252403</v>
      </c>
    </row>
    <row r="39" spans="1:47" ht="12.75">
      <c r="A39" s="8"/>
      <c r="B39" s="11" t="s">
        <v>27</v>
      </c>
      <c r="C39" s="13">
        <f aca="true" t="shared" si="18" ref="C39:AQ39">C38/C21</f>
        <v>0.09134615384615384</v>
      </c>
      <c r="D39" s="13">
        <f t="shared" si="18"/>
        <v>0.212874442319949</v>
      </c>
      <c r="E39" s="13">
        <f t="shared" si="18"/>
        <v>0.150390625</v>
      </c>
      <c r="F39" s="13">
        <f t="shared" si="18"/>
        <v>0.1376</v>
      </c>
      <c r="G39" s="13">
        <f t="shared" si="18"/>
        <v>0.0997624703087886</v>
      </c>
      <c r="H39" s="13">
        <f t="shared" si="18"/>
        <v>0.08817427385892117</v>
      </c>
      <c r="I39" s="13">
        <f t="shared" si="18"/>
        <v>0.09158679446219382</v>
      </c>
      <c r="J39" s="13">
        <f t="shared" si="18"/>
        <v>0.0782608695652174</v>
      </c>
      <c r="K39" s="13">
        <f t="shared" si="18"/>
        <v>0.08742194469223907</v>
      </c>
      <c r="L39" s="13">
        <f t="shared" si="18"/>
        <v>0.037815126050420166</v>
      </c>
      <c r="M39" s="13">
        <f t="shared" si="18"/>
        <v>0.024054982817869417</v>
      </c>
      <c r="N39" s="13">
        <f t="shared" si="18"/>
        <v>0.11733615221987315</v>
      </c>
      <c r="O39" s="13">
        <f t="shared" si="18"/>
        <v>0.10425020048115477</v>
      </c>
      <c r="P39" s="13">
        <f t="shared" si="18"/>
        <v>0.07542579075425791</v>
      </c>
      <c r="Q39" s="13">
        <f t="shared" si="18"/>
        <v>0.053475935828877004</v>
      </c>
      <c r="R39" s="13">
        <f t="shared" si="18"/>
        <v>0.09560723514211886</v>
      </c>
      <c r="S39" s="13">
        <f t="shared" si="18"/>
        <v>0.08956521739130435</v>
      </c>
      <c r="T39" s="13">
        <f t="shared" si="18"/>
        <v>0.049253731343283584</v>
      </c>
      <c r="U39" s="13">
        <f t="shared" si="18"/>
        <v>0.17297297297297298</v>
      </c>
      <c r="V39" s="13">
        <f t="shared" si="18"/>
        <v>0.05745341614906832</v>
      </c>
      <c r="W39" s="13">
        <f t="shared" si="18"/>
        <v>0.061607813673929375</v>
      </c>
      <c r="X39" s="13">
        <f t="shared" si="18"/>
        <v>0.0430672268907563</v>
      </c>
      <c r="Y39" s="13">
        <f t="shared" si="18"/>
        <v>0.10328638497652583</v>
      </c>
      <c r="Z39" s="13">
        <f t="shared" si="18"/>
        <v>0.11521084337349398</v>
      </c>
      <c r="AA39" s="13">
        <f t="shared" si="18"/>
        <v>0.1023391812865497</v>
      </c>
      <c r="AB39" s="13">
        <f t="shared" si="18"/>
        <v>0.09634255129348795</v>
      </c>
      <c r="AC39" s="13">
        <f t="shared" si="18"/>
        <v>0.08395522388059702</v>
      </c>
      <c r="AD39" s="13">
        <f t="shared" si="18"/>
        <v>0.04341534008683068</v>
      </c>
      <c r="AE39" s="13">
        <f t="shared" si="18"/>
        <v>0.009765625</v>
      </c>
      <c r="AF39" s="13">
        <f t="shared" si="18"/>
        <v>0.07025607353906763</v>
      </c>
      <c r="AG39" s="13">
        <f t="shared" si="18"/>
        <v>0.07916437603078615</v>
      </c>
      <c r="AH39" s="13">
        <f t="shared" si="18"/>
        <v>0.09497716894977169</v>
      </c>
      <c r="AI39" s="13">
        <f t="shared" si="18"/>
        <v>0.10810810810810811</v>
      </c>
      <c r="AJ39" s="13">
        <f t="shared" si="18"/>
        <v>0.027472527472527472</v>
      </c>
      <c r="AK39" s="13">
        <f t="shared" si="18"/>
        <v>0.03165938864628821</v>
      </c>
      <c r="AL39" s="13">
        <f t="shared" si="18"/>
        <v>0.0944055944055944</v>
      </c>
      <c r="AM39" s="13">
        <f t="shared" si="18"/>
        <v>0.05141388174807198</v>
      </c>
      <c r="AN39" s="13">
        <f t="shared" si="18"/>
        <v>0.05898876404494382</v>
      </c>
      <c r="AO39" s="13">
        <f t="shared" si="18"/>
        <v>0.06680584551148225</v>
      </c>
      <c r="AP39" s="13">
        <f t="shared" si="18"/>
        <v>0.09821428571428571</v>
      </c>
      <c r="AQ39" s="13">
        <f t="shared" si="18"/>
        <v>0.08102050921220649</v>
      </c>
      <c r="AR39" s="11" t="s">
        <v>27</v>
      </c>
      <c r="AS39" s="13">
        <f>AS38/AS21</f>
        <v>0.06635022832123191</v>
      </c>
      <c r="AT39" s="13">
        <f>AT38/AT21</f>
        <v>0.06098245917221118</v>
      </c>
      <c r="AU39" s="13">
        <f>AU38/AU21</f>
        <v>0.03430585102842633</v>
      </c>
    </row>
    <row r="40" spans="1:50" ht="12.75">
      <c r="A40" s="8">
        <v>24</v>
      </c>
      <c r="B40" s="11" t="s">
        <v>96</v>
      </c>
      <c r="C40" s="8">
        <v>50</v>
      </c>
      <c r="D40" s="8">
        <v>248</v>
      </c>
      <c r="E40" s="8">
        <v>124</v>
      </c>
      <c r="F40" s="8">
        <v>158</v>
      </c>
      <c r="G40" s="8">
        <v>201</v>
      </c>
      <c r="H40" s="8">
        <v>351</v>
      </c>
      <c r="I40" s="8">
        <v>308</v>
      </c>
      <c r="J40" s="8">
        <v>130</v>
      </c>
      <c r="K40" s="8">
        <v>327</v>
      </c>
      <c r="L40" s="8">
        <v>100</v>
      </c>
      <c r="M40" s="8">
        <v>542</v>
      </c>
      <c r="N40" s="8">
        <v>302</v>
      </c>
      <c r="O40" s="8">
        <v>330</v>
      </c>
      <c r="P40" s="8">
        <v>423</v>
      </c>
      <c r="Q40" s="8">
        <v>467</v>
      </c>
      <c r="R40" s="8">
        <v>308</v>
      </c>
      <c r="S40" s="8">
        <v>309</v>
      </c>
      <c r="T40" s="8">
        <v>539</v>
      </c>
      <c r="U40" s="8">
        <v>92</v>
      </c>
      <c r="V40" s="8">
        <v>435</v>
      </c>
      <c r="W40" s="8">
        <v>593</v>
      </c>
      <c r="X40" s="8">
        <v>371</v>
      </c>
      <c r="Y40" s="8">
        <v>425</v>
      </c>
      <c r="Z40" s="8">
        <v>479</v>
      </c>
      <c r="AA40" s="8">
        <v>246</v>
      </c>
      <c r="AB40" s="8">
        <v>342</v>
      </c>
      <c r="AC40" s="8">
        <v>315</v>
      </c>
      <c r="AD40" s="8">
        <v>847</v>
      </c>
      <c r="AE40" s="8">
        <v>620</v>
      </c>
      <c r="AF40" s="8">
        <v>596</v>
      </c>
      <c r="AG40" s="8">
        <v>840</v>
      </c>
      <c r="AH40" s="8">
        <v>318</v>
      </c>
      <c r="AI40" s="8">
        <v>150</v>
      </c>
      <c r="AJ40" s="8">
        <v>937</v>
      </c>
      <c r="AK40" s="8">
        <v>1154</v>
      </c>
      <c r="AL40" s="8">
        <v>191</v>
      </c>
      <c r="AM40" s="8">
        <v>117</v>
      </c>
      <c r="AN40" s="8">
        <v>124</v>
      </c>
      <c r="AO40" s="8">
        <v>159</v>
      </c>
      <c r="AP40" s="15">
        <v>208</v>
      </c>
      <c r="AQ40" s="8">
        <f>SUM(C40:AP40)</f>
        <v>14776</v>
      </c>
      <c r="AR40" s="11" t="s">
        <v>96</v>
      </c>
      <c r="AS40" s="8">
        <v>133088</v>
      </c>
      <c r="AT40" s="8">
        <v>942375</v>
      </c>
      <c r="AU40" s="8">
        <v>32379135</v>
      </c>
      <c r="AV40" s="34">
        <f>AU40/AU53</f>
        <v>237.54338897832486</v>
      </c>
      <c r="AW40" s="5">
        <v>238</v>
      </c>
      <c r="AX40" s="5" t="s">
        <v>111</v>
      </c>
    </row>
    <row r="41" spans="1:47" ht="12.75">
      <c r="A41" s="8"/>
      <c r="B41" s="11" t="s">
        <v>27</v>
      </c>
      <c r="C41" s="13">
        <f aca="true" t="shared" si="19" ref="C41:AQ41">C40/C21</f>
        <v>0.2403846153846154</v>
      </c>
      <c r="D41" s="13">
        <f t="shared" si="19"/>
        <v>0.15806246016571066</v>
      </c>
      <c r="E41" s="13">
        <f t="shared" si="19"/>
        <v>0.2421875</v>
      </c>
      <c r="F41" s="13">
        <f t="shared" si="19"/>
        <v>0.2528</v>
      </c>
      <c r="G41" s="13">
        <f t="shared" si="19"/>
        <v>0.23871733966745842</v>
      </c>
      <c r="H41" s="13">
        <f t="shared" si="19"/>
        <v>0.36410788381742737</v>
      </c>
      <c r="I41" s="13">
        <f t="shared" si="19"/>
        <v>0.32800851970181044</v>
      </c>
      <c r="J41" s="13">
        <f t="shared" si="19"/>
        <v>0.2826086956521739</v>
      </c>
      <c r="K41" s="13">
        <f t="shared" si="19"/>
        <v>0.29170383586083853</v>
      </c>
      <c r="L41" s="13">
        <f t="shared" si="19"/>
        <v>0.42016806722689076</v>
      </c>
      <c r="M41" s="13">
        <f t="shared" si="19"/>
        <v>0.46563573883161513</v>
      </c>
      <c r="N41" s="13">
        <f t="shared" si="19"/>
        <v>0.3192389006342495</v>
      </c>
      <c r="O41" s="13">
        <f t="shared" si="19"/>
        <v>0.264635124298316</v>
      </c>
      <c r="P41" s="13">
        <f t="shared" si="19"/>
        <v>0.34306569343065696</v>
      </c>
      <c r="Q41" s="13">
        <f t="shared" si="19"/>
        <v>0.4994652406417112</v>
      </c>
      <c r="R41" s="13">
        <f t="shared" si="19"/>
        <v>0.3979328165374677</v>
      </c>
      <c r="S41" s="13">
        <f t="shared" si="19"/>
        <v>0.26869565217391306</v>
      </c>
      <c r="T41" s="13">
        <f t="shared" si="19"/>
        <v>0.40223880597014927</v>
      </c>
      <c r="U41" s="13">
        <f t="shared" si="19"/>
        <v>0.24864864864864866</v>
      </c>
      <c r="V41" s="13">
        <f t="shared" si="19"/>
        <v>0.33773291925465837</v>
      </c>
      <c r="W41" s="13">
        <f t="shared" si="19"/>
        <v>0.44552967693463563</v>
      </c>
      <c r="X41" s="13">
        <f t="shared" si="19"/>
        <v>0.3897058823529412</v>
      </c>
      <c r="Y41" s="13">
        <f t="shared" si="19"/>
        <v>0.39906103286384975</v>
      </c>
      <c r="Z41" s="13">
        <f t="shared" si="19"/>
        <v>0.36069277108433734</v>
      </c>
      <c r="AA41" s="13">
        <f t="shared" si="19"/>
        <v>0.35964912280701755</v>
      </c>
      <c r="AB41" s="13">
        <f t="shared" si="19"/>
        <v>0.3050847457627119</v>
      </c>
      <c r="AC41" s="13">
        <f t="shared" si="19"/>
        <v>0.29384328358208955</v>
      </c>
      <c r="AD41" s="13">
        <f t="shared" si="19"/>
        <v>0.6128798842257598</v>
      </c>
      <c r="AE41" s="13">
        <f t="shared" si="19"/>
        <v>0.60546875</v>
      </c>
      <c r="AF41" s="13">
        <f t="shared" si="19"/>
        <v>0.39133289560078793</v>
      </c>
      <c r="AG41" s="13">
        <f t="shared" si="19"/>
        <v>0.46179219351291917</v>
      </c>
      <c r="AH41" s="13">
        <f t="shared" si="19"/>
        <v>0.29041095890410956</v>
      </c>
      <c r="AI41" s="13">
        <f t="shared" si="19"/>
        <v>0.5067567567567568</v>
      </c>
      <c r="AJ41" s="13">
        <f t="shared" si="19"/>
        <v>0.6435439560439561</v>
      </c>
      <c r="AK41" s="13">
        <f t="shared" si="19"/>
        <v>0.6299126637554585</v>
      </c>
      <c r="AL41" s="13">
        <f t="shared" si="19"/>
        <v>0.3339160839160839</v>
      </c>
      <c r="AM41" s="13">
        <f t="shared" si="19"/>
        <v>0.30077120822622105</v>
      </c>
      <c r="AN41" s="13">
        <f t="shared" si="19"/>
        <v>0.34831460674157305</v>
      </c>
      <c r="AO41" s="13">
        <f t="shared" si="19"/>
        <v>0.33194154488517746</v>
      </c>
      <c r="AP41" s="13">
        <f t="shared" si="19"/>
        <v>0.30952380952380953</v>
      </c>
      <c r="AQ41" s="13">
        <f t="shared" si="19"/>
        <v>0.3850624136762828</v>
      </c>
      <c r="AR41" s="11" t="s">
        <v>27</v>
      </c>
      <c r="AS41" s="13">
        <f>AS40/AS21</f>
        <v>0.34747645641270664</v>
      </c>
      <c r="AT41" s="13">
        <f>AT40/AT21</f>
        <v>0.32834176043794927</v>
      </c>
      <c r="AU41" s="13">
        <f>AU40/AU21</f>
        <v>0.49315943094521936</v>
      </c>
    </row>
    <row r="42" spans="1:50" ht="12.75">
      <c r="A42" s="8">
        <v>25</v>
      </c>
      <c r="B42" s="11" t="s">
        <v>84</v>
      </c>
      <c r="C42" s="8">
        <v>9</v>
      </c>
      <c r="D42" s="8">
        <v>69</v>
      </c>
      <c r="E42" s="8">
        <v>11</v>
      </c>
      <c r="F42" s="8">
        <v>11</v>
      </c>
      <c r="G42" s="8">
        <v>22</v>
      </c>
      <c r="H42" s="8">
        <v>17</v>
      </c>
      <c r="I42" s="8">
        <v>16</v>
      </c>
      <c r="J42" s="8">
        <v>3</v>
      </c>
      <c r="K42" s="8">
        <v>20</v>
      </c>
      <c r="L42" s="8">
        <v>3</v>
      </c>
      <c r="M42" s="8">
        <v>15</v>
      </c>
      <c r="N42" s="8">
        <v>22</v>
      </c>
      <c r="O42" s="8">
        <v>34</v>
      </c>
      <c r="P42" s="8">
        <v>24</v>
      </c>
      <c r="Q42" s="8">
        <v>16</v>
      </c>
      <c r="R42" s="8">
        <v>11</v>
      </c>
      <c r="S42" s="8">
        <v>25</v>
      </c>
      <c r="T42" s="8">
        <v>24</v>
      </c>
      <c r="U42" s="8">
        <v>14</v>
      </c>
      <c r="V42" s="8">
        <v>12</v>
      </c>
      <c r="W42" s="8">
        <v>21</v>
      </c>
      <c r="X42" s="8">
        <v>18</v>
      </c>
      <c r="Y42" s="8">
        <v>13</v>
      </c>
      <c r="Z42" s="8">
        <v>33</v>
      </c>
      <c r="AA42" s="8">
        <v>9</v>
      </c>
      <c r="AB42" s="8">
        <v>14</v>
      </c>
      <c r="AC42" s="8">
        <v>18</v>
      </c>
      <c r="AD42" s="8">
        <v>14</v>
      </c>
      <c r="AE42" s="8">
        <v>3</v>
      </c>
      <c r="AF42" s="8">
        <v>16</v>
      </c>
      <c r="AG42" s="8">
        <v>21</v>
      </c>
      <c r="AH42" s="8">
        <v>13</v>
      </c>
      <c r="AI42" s="8">
        <v>2</v>
      </c>
      <c r="AJ42" s="8">
        <v>12</v>
      </c>
      <c r="AK42" s="8">
        <v>14</v>
      </c>
      <c r="AL42" s="8">
        <v>7</v>
      </c>
      <c r="AM42" s="8">
        <v>9</v>
      </c>
      <c r="AN42" s="8">
        <v>5</v>
      </c>
      <c r="AO42" s="8">
        <v>8</v>
      </c>
      <c r="AP42" s="15">
        <v>13</v>
      </c>
      <c r="AQ42" s="8">
        <f>SUM(C42:AP42)</f>
        <v>641</v>
      </c>
      <c r="AR42" s="11" t="s">
        <v>84</v>
      </c>
      <c r="AS42" s="8">
        <v>4109</v>
      </c>
      <c r="AT42" s="8">
        <v>28723</v>
      </c>
      <c r="AU42" s="8">
        <v>392806</v>
      </c>
      <c r="AW42" s="5">
        <f>AW30+AW32+AW36+AW40</f>
        <v>450</v>
      </c>
      <c r="AX42" t="s">
        <v>123</v>
      </c>
    </row>
    <row r="43" spans="1:47" ht="12.75">
      <c r="A43" s="8"/>
      <c r="B43" s="11" t="s">
        <v>27</v>
      </c>
      <c r="C43" s="13">
        <f aca="true" t="shared" si="20" ref="C43:AQ43">C42/C21</f>
        <v>0.04326923076923077</v>
      </c>
      <c r="D43" s="13">
        <f t="shared" si="20"/>
        <v>0.04397705544933078</v>
      </c>
      <c r="E43" s="13">
        <f t="shared" si="20"/>
        <v>0.021484375</v>
      </c>
      <c r="F43" s="13">
        <f t="shared" si="20"/>
        <v>0.0176</v>
      </c>
      <c r="G43" s="13">
        <f t="shared" si="20"/>
        <v>0.026128266033254157</v>
      </c>
      <c r="H43" s="13">
        <f t="shared" si="20"/>
        <v>0.017634854771784232</v>
      </c>
      <c r="I43" s="13">
        <f t="shared" si="20"/>
        <v>0.01703940362087327</v>
      </c>
      <c r="J43" s="13">
        <f t="shared" si="20"/>
        <v>0.006521739130434782</v>
      </c>
      <c r="K43" s="13">
        <f t="shared" si="20"/>
        <v>0.01784121320249777</v>
      </c>
      <c r="L43" s="13">
        <f t="shared" si="20"/>
        <v>0.012605042016806723</v>
      </c>
      <c r="M43" s="13">
        <f t="shared" si="20"/>
        <v>0.01288659793814433</v>
      </c>
      <c r="N43" s="13">
        <f t="shared" si="20"/>
        <v>0.023255813953488372</v>
      </c>
      <c r="O43" s="13">
        <f t="shared" si="20"/>
        <v>0.0272654370489174</v>
      </c>
      <c r="P43" s="13">
        <f t="shared" si="20"/>
        <v>0.019464720194647202</v>
      </c>
      <c r="Q43" s="13">
        <f t="shared" si="20"/>
        <v>0.017112299465240642</v>
      </c>
      <c r="R43" s="13">
        <f t="shared" si="20"/>
        <v>0.014211886304909561</v>
      </c>
      <c r="S43" s="13">
        <f t="shared" si="20"/>
        <v>0.021739130434782608</v>
      </c>
      <c r="T43" s="13">
        <f t="shared" si="20"/>
        <v>0.01791044776119403</v>
      </c>
      <c r="U43" s="13">
        <f t="shared" si="20"/>
        <v>0.03783783783783784</v>
      </c>
      <c r="V43" s="13">
        <f t="shared" si="20"/>
        <v>0.009316770186335404</v>
      </c>
      <c r="W43" s="13">
        <f t="shared" si="20"/>
        <v>0.015777610818933134</v>
      </c>
      <c r="X43" s="13">
        <f t="shared" si="20"/>
        <v>0.018907563025210083</v>
      </c>
      <c r="Y43" s="13">
        <f t="shared" si="20"/>
        <v>0.012206572769953052</v>
      </c>
      <c r="Z43" s="13">
        <f t="shared" si="20"/>
        <v>0.024849397590361446</v>
      </c>
      <c r="AA43" s="13">
        <f t="shared" si="20"/>
        <v>0.013157894736842105</v>
      </c>
      <c r="AB43" s="13">
        <f t="shared" si="20"/>
        <v>0.012488849241748439</v>
      </c>
      <c r="AC43" s="13">
        <f t="shared" si="20"/>
        <v>0.016791044776119403</v>
      </c>
      <c r="AD43" s="13">
        <f t="shared" si="20"/>
        <v>0.010130246020260492</v>
      </c>
      <c r="AE43" s="13">
        <f t="shared" si="20"/>
        <v>0.0029296875</v>
      </c>
      <c r="AF43" s="13">
        <f t="shared" si="20"/>
        <v>0.010505581089954037</v>
      </c>
      <c r="AG43" s="13">
        <f t="shared" si="20"/>
        <v>0.01154480483782298</v>
      </c>
      <c r="AH43" s="13">
        <f t="shared" si="20"/>
        <v>0.011872146118721462</v>
      </c>
      <c r="AI43" s="13">
        <f t="shared" si="20"/>
        <v>0.006756756756756757</v>
      </c>
      <c r="AJ43" s="13">
        <f t="shared" si="20"/>
        <v>0.008241758241758242</v>
      </c>
      <c r="AK43" s="13">
        <f t="shared" si="20"/>
        <v>0.007641921397379912</v>
      </c>
      <c r="AL43" s="13">
        <f t="shared" si="20"/>
        <v>0.012237762237762238</v>
      </c>
      <c r="AM43" s="13">
        <f t="shared" si="20"/>
        <v>0.02313624678663239</v>
      </c>
      <c r="AN43" s="13">
        <f t="shared" si="20"/>
        <v>0.014044943820224719</v>
      </c>
      <c r="AO43" s="13">
        <f t="shared" si="20"/>
        <v>0.016701461377870562</v>
      </c>
      <c r="AP43" s="13">
        <f t="shared" si="20"/>
        <v>0.019345238095238096</v>
      </c>
      <c r="AQ43" s="13">
        <f t="shared" si="20"/>
        <v>0.016704453652307612</v>
      </c>
      <c r="AR43" s="11" t="s">
        <v>27</v>
      </c>
      <c r="AS43" s="13">
        <f>AS42/AS21</f>
        <v>0.01072809539101806</v>
      </c>
      <c r="AT43" s="13">
        <f>AT42/AT21</f>
        <v>0.010007651290684937</v>
      </c>
      <c r="AU43" s="13">
        <f>AU42/AU21</f>
        <v>0.005982741152037194</v>
      </c>
    </row>
    <row r="44" spans="1:47" ht="12.75">
      <c r="A44" s="8" t="s">
        <v>2</v>
      </c>
      <c r="B44" s="11" t="s">
        <v>42</v>
      </c>
      <c r="C44" s="13">
        <f>C19/C21</f>
        <v>0.02403846153846154</v>
      </c>
      <c r="D44" s="13">
        <f>D19/D21</f>
        <v>0.014021669853409816</v>
      </c>
      <c r="E44" s="13">
        <f aca="true" t="shared" si="21" ref="E44:AO44">E19/E21</f>
        <v>0.041015625</v>
      </c>
      <c r="F44" s="13">
        <f t="shared" si="21"/>
        <v>0.024</v>
      </c>
      <c r="G44" s="13">
        <f t="shared" si="21"/>
        <v>0.021377672209026127</v>
      </c>
      <c r="H44" s="13">
        <f t="shared" si="21"/>
        <v>0.03734439834024896</v>
      </c>
      <c r="I44" s="13">
        <f t="shared" si="21"/>
        <v>0.03194888178913738</v>
      </c>
      <c r="J44" s="13">
        <f t="shared" si="21"/>
        <v>0.02608695652173913</v>
      </c>
      <c r="K44" s="13">
        <f t="shared" si="21"/>
        <v>0.0383586083853702</v>
      </c>
      <c r="L44" s="13">
        <f t="shared" si="21"/>
        <v>0.046218487394957986</v>
      </c>
      <c r="M44" s="13">
        <f t="shared" si="21"/>
        <v>0.015463917525773196</v>
      </c>
      <c r="N44" s="13">
        <f t="shared" si="21"/>
        <v>0.014799154334038054</v>
      </c>
      <c r="O44" s="13">
        <f t="shared" si="21"/>
        <v>0.026463512429831595</v>
      </c>
      <c r="P44" s="13">
        <f t="shared" si="21"/>
        <v>0.038118410381184104</v>
      </c>
      <c r="Q44" s="13">
        <f t="shared" si="21"/>
        <v>0</v>
      </c>
      <c r="R44" s="13">
        <f t="shared" si="21"/>
        <v>0.025839793281653745</v>
      </c>
      <c r="S44" s="13">
        <f t="shared" si="21"/>
        <v>0.026956521739130435</v>
      </c>
      <c r="T44" s="13">
        <f t="shared" si="21"/>
        <v>0.011940298507462687</v>
      </c>
      <c r="U44" s="13">
        <f t="shared" si="21"/>
        <v>0.02972972972972973</v>
      </c>
      <c r="V44" s="13">
        <f t="shared" si="21"/>
        <v>0.027950310559006212</v>
      </c>
      <c r="W44" s="13">
        <f t="shared" si="21"/>
        <v>0.03005259203606311</v>
      </c>
      <c r="X44" s="13">
        <f t="shared" si="21"/>
        <v>0.14180672268907563</v>
      </c>
      <c r="Y44" s="13">
        <f t="shared" si="21"/>
        <v>0.010328638497652582</v>
      </c>
      <c r="Z44" s="13">
        <f t="shared" si="21"/>
        <v>0.021837349397590362</v>
      </c>
      <c r="AA44" s="13">
        <f t="shared" si="21"/>
        <v>0.02046783625730994</v>
      </c>
      <c r="AB44" s="13">
        <f t="shared" si="21"/>
        <v>0.030330062444246207</v>
      </c>
      <c r="AC44" s="13">
        <f t="shared" si="21"/>
        <v>0.024253731343283583</v>
      </c>
      <c r="AD44" s="13">
        <f t="shared" si="21"/>
        <v>0.007959479015918957</v>
      </c>
      <c r="AE44" s="13">
        <f t="shared" si="21"/>
        <v>0.01953125</v>
      </c>
      <c r="AF44" s="13">
        <f t="shared" si="21"/>
        <v>0.013131976362442548</v>
      </c>
      <c r="AG44" s="13">
        <f t="shared" si="21"/>
        <v>0.04507971412864211</v>
      </c>
      <c r="AH44" s="13">
        <f t="shared" si="21"/>
        <v>0.025570776255707764</v>
      </c>
      <c r="AI44" s="13">
        <f t="shared" si="21"/>
        <v>0.016891891891891893</v>
      </c>
      <c r="AJ44" s="13">
        <f t="shared" si="21"/>
        <v>0.025412087912087912</v>
      </c>
      <c r="AK44" s="13">
        <f t="shared" si="21"/>
        <v>0.06932314410480349</v>
      </c>
      <c r="AL44" s="13">
        <f t="shared" si="21"/>
        <v>0.0017482517482517483</v>
      </c>
      <c r="AM44" s="13">
        <f t="shared" si="21"/>
        <v>0.030848329048843187</v>
      </c>
      <c r="AN44" s="13">
        <f t="shared" si="21"/>
        <v>0.008426966292134831</v>
      </c>
      <c r="AO44" s="13">
        <f t="shared" si="21"/>
        <v>0.016701461377870562</v>
      </c>
      <c r="AP44" s="13">
        <f>AP19/AP21</f>
        <v>0.03125</v>
      </c>
      <c r="AQ44" s="13">
        <f>AQ19/AQ21</f>
        <v>0.02874416907721575</v>
      </c>
      <c r="AR44" s="11" t="s">
        <v>42</v>
      </c>
      <c r="AS44" s="13">
        <f>AS19/AS21</f>
        <v>0.03915010717651881</v>
      </c>
      <c r="AT44" s="13">
        <f>AT19/AT21</f>
        <v>0.029960238374637297</v>
      </c>
      <c r="AU44" s="13">
        <f>AU19/AU21</f>
        <v>0.015740461199546255</v>
      </c>
    </row>
    <row r="45" spans="1:47" ht="12.75">
      <c r="A45" s="8" t="s">
        <v>2</v>
      </c>
      <c r="B45" s="11" t="s">
        <v>28</v>
      </c>
      <c r="C45" s="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1" t="s">
        <v>28</v>
      </c>
      <c r="AS45" s="8"/>
      <c r="AT45" s="8"/>
      <c r="AU45" s="8"/>
    </row>
    <row r="46" spans="1:47" ht="12.75">
      <c r="A46" s="8" t="s">
        <v>2</v>
      </c>
      <c r="B46" s="11" t="s">
        <v>29</v>
      </c>
      <c r="C46" s="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8"/>
      <c r="AQ46" s="8"/>
      <c r="AR46" s="11" t="s">
        <v>29</v>
      </c>
      <c r="AS46" s="8"/>
      <c r="AT46" s="8"/>
      <c r="AU46" s="8"/>
    </row>
    <row r="47" spans="1:47" ht="12.75">
      <c r="A47" s="8" t="s">
        <v>2</v>
      </c>
      <c r="B47" s="11" t="s">
        <v>30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8"/>
      <c r="AR47" s="11" t="s">
        <v>30</v>
      </c>
      <c r="AS47" s="8"/>
      <c r="AT47" s="8"/>
      <c r="AU47" s="8"/>
    </row>
    <row r="48" spans="1:47" ht="12.75">
      <c r="A48" s="8" t="s">
        <v>33</v>
      </c>
      <c r="B48" s="11" t="s">
        <v>2</v>
      </c>
      <c r="C48" s="17" t="s">
        <v>85</v>
      </c>
      <c r="D48" s="17" t="s">
        <v>86</v>
      </c>
      <c r="E48" s="9">
        <v>320</v>
      </c>
      <c r="F48" s="9">
        <v>321</v>
      </c>
      <c r="G48" s="9">
        <v>322</v>
      </c>
      <c r="H48" s="9">
        <v>323</v>
      </c>
      <c r="I48" s="17" t="s">
        <v>87</v>
      </c>
      <c r="J48" s="17" t="s">
        <v>88</v>
      </c>
      <c r="K48" s="9">
        <v>326</v>
      </c>
      <c r="L48" s="9">
        <v>327</v>
      </c>
      <c r="M48" s="9">
        <v>328</v>
      </c>
      <c r="N48" s="9">
        <v>329</v>
      </c>
      <c r="O48" s="9">
        <v>330</v>
      </c>
      <c r="P48" s="9">
        <v>331</v>
      </c>
      <c r="Q48" s="9">
        <v>332</v>
      </c>
      <c r="R48" s="9">
        <v>333</v>
      </c>
      <c r="S48" s="9">
        <v>334</v>
      </c>
      <c r="T48" s="9">
        <v>335</v>
      </c>
      <c r="U48" s="9">
        <v>336</v>
      </c>
      <c r="V48" s="9">
        <v>337</v>
      </c>
      <c r="W48" s="9">
        <v>338</v>
      </c>
      <c r="X48" s="9">
        <v>339</v>
      </c>
      <c r="Y48" s="9">
        <v>340</v>
      </c>
      <c r="Z48" s="9">
        <v>341</v>
      </c>
      <c r="AA48" s="9">
        <v>342</v>
      </c>
      <c r="AB48" s="9">
        <v>343</v>
      </c>
      <c r="AC48" s="9">
        <v>344</v>
      </c>
      <c r="AD48" s="9">
        <v>345</v>
      </c>
      <c r="AE48" s="9">
        <v>346</v>
      </c>
      <c r="AF48" s="9">
        <v>347</v>
      </c>
      <c r="AG48" s="9">
        <v>348</v>
      </c>
      <c r="AH48" s="9">
        <v>349</v>
      </c>
      <c r="AI48" s="9">
        <v>350</v>
      </c>
      <c r="AJ48" s="9">
        <v>351</v>
      </c>
      <c r="AK48" s="9">
        <v>352</v>
      </c>
      <c r="AL48" s="9">
        <v>353</v>
      </c>
      <c r="AM48" s="9">
        <v>354</v>
      </c>
      <c r="AN48" s="9">
        <v>355</v>
      </c>
      <c r="AO48" s="9">
        <v>356</v>
      </c>
      <c r="AP48" s="9">
        <v>357</v>
      </c>
      <c r="AQ48" s="41" t="s">
        <v>1</v>
      </c>
      <c r="AR48" s="11" t="s">
        <v>2</v>
      </c>
      <c r="AS48" s="21" t="s">
        <v>79</v>
      </c>
      <c r="AT48" s="46" t="s">
        <v>120</v>
      </c>
      <c r="AU48" s="43" t="s">
        <v>78</v>
      </c>
    </row>
    <row r="49" spans="1:47" ht="12.75">
      <c r="A49" s="8" t="s">
        <v>2</v>
      </c>
      <c r="B49" s="11" t="s">
        <v>32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  <c r="AL49" s="8">
        <v>1</v>
      </c>
      <c r="AM49" s="8">
        <v>1</v>
      </c>
      <c r="AN49" s="8">
        <v>1</v>
      </c>
      <c r="AO49" s="8">
        <v>1</v>
      </c>
      <c r="AP49" s="8">
        <v>1</v>
      </c>
      <c r="AQ49" s="8">
        <f>SUM(C49:AP49)</f>
        <v>40</v>
      </c>
      <c r="AR49" s="11" t="s">
        <v>32</v>
      </c>
      <c r="AS49" s="8"/>
      <c r="AT49" s="8"/>
      <c r="AU49" s="8"/>
    </row>
    <row r="50" spans="1:47" ht="12.75">
      <c r="A50" s="8"/>
      <c r="B50" s="11" t="s">
        <v>104</v>
      </c>
      <c r="C50" s="8">
        <f>C30+C32+C34+C36+C38+C40+C42</f>
        <v>203</v>
      </c>
      <c r="D50" s="8">
        <f aca="true" t="shared" si="22" ref="D50:AP50">D30+D32+D34+D36+D38+D40+D42</f>
        <v>1547</v>
      </c>
      <c r="E50" s="8">
        <f t="shared" si="22"/>
        <v>491</v>
      </c>
      <c r="F50" s="8">
        <f t="shared" si="22"/>
        <v>610</v>
      </c>
      <c r="G50" s="8">
        <f t="shared" si="22"/>
        <v>824</v>
      </c>
      <c r="H50" s="8">
        <f t="shared" si="22"/>
        <v>928</v>
      </c>
      <c r="I50" s="8">
        <f t="shared" si="22"/>
        <v>909</v>
      </c>
      <c r="J50" s="8">
        <f t="shared" si="22"/>
        <v>448</v>
      </c>
      <c r="K50" s="8">
        <f t="shared" si="22"/>
        <v>1078</v>
      </c>
      <c r="L50" s="8">
        <f t="shared" si="22"/>
        <v>227</v>
      </c>
      <c r="M50" s="8">
        <f t="shared" si="22"/>
        <v>1146</v>
      </c>
      <c r="N50" s="8">
        <f t="shared" si="22"/>
        <v>932</v>
      </c>
      <c r="O50" s="8">
        <f t="shared" si="22"/>
        <v>1214</v>
      </c>
      <c r="P50" s="8">
        <f t="shared" si="22"/>
        <v>1186</v>
      </c>
      <c r="Q50" s="8">
        <f t="shared" si="22"/>
        <v>935</v>
      </c>
      <c r="R50" s="8">
        <f t="shared" si="22"/>
        <v>754</v>
      </c>
      <c r="S50" s="8">
        <f t="shared" si="22"/>
        <v>1119</v>
      </c>
      <c r="T50" s="8">
        <f t="shared" si="22"/>
        <v>1324</v>
      </c>
      <c r="U50" s="8">
        <f t="shared" si="22"/>
        <v>359</v>
      </c>
      <c r="V50" s="8">
        <f t="shared" si="22"/>
        <v>1252</v>
      </c>
      <c r="W50" s="8">
        <f t="shared" si="22"/>
        <v>1291</v>
      </c>
      <c r="X50" s="8">
        <f t="shared" si="22"/>
        <v>817</v>
      </c>
      <c r="Y50" s="8">
        <f t="shared" si="22"/>
        <v>1054</v>
      </c>
      <c r="Z50" s="8">
        <f t="shared" si="22"/>
        <v>1299</v>
      </c>
      <c r="AA50" s="8">
        <f t="shared" si="22"/>
        <v>670</v>
      </c>
      <c r="AB50" s="8">
        <f t="shared" si="22"/>
        <v>1087</v>
      </c>
      <c r="AC50" s="8">
        <f t="shared" si="22"/>
        <v>1046</v>
      </c>
      <c r="AD50" s="8">
        <f t="shared" si="22"/>
        <v>1371</v>
      </c>
      <c r="AE50" s="8">
        <f t="shared" si="22"/>
        <v>1004</v>
      </c>
      <c r="AF50" s="8">
        <f t="shared" si="22"/>
        <v>1503</v>
      </c>
      <c r="AG50" s="8">
        <f t="shared" si="22"/>
        <v>1737</v>
      </c>
      <c r="AH50" s="8">
        <f t="shared" si="22"/>
        <v>1067</v>
      </c>
      <c r="AI50" s="8">
        <f t="shared" si="22"/>
        <v>291</v>
      </c>
      <c r="AJ50" s="8">
        <f t="shared" si="22"/>
        <v>1419</v>
      </c>
      <c r="AK50" s="8">
        <f t="shared" si="22"/>
        <v>1705</v>
      </c>
      <c r="AL50" s="8">
        <f t="shared" si="22"/>
        <v>571</v>
      </c>
      <c r="AM50" s="8">
        <f t="shared" si="22"/>
        <v>377</v>
      </c>
      <c r="AN50" s="8">
        <f t="shared" si="22"/>
        <v>353</v>
      </c>
      <c r="AO50" s="8">
        <f t="shared" si="22"/>
        <v>471</v>
      </c>
      <c r="AP50" s="8">
        <f t="shared" si="22"/>
        <v>651</v>
      </c>
      <c r="AQ50" s="8"/>
      <c r="AR50" s="11" t="s">
        <v>104</v>
      </c>
      <c r="AS50" s="8">
        <f>AS30+AS32+AS34+AS36+AS38+AS40+AS42</f>
        <v>368018</v>
      </c>
      <c r="AT50" s="8">
        <f>AT30+AT32+AT34+AT36+AT38+AT40+AT42</f>
        <v>2784115</v>
      </c>
      <c r="AU50" s="8">
        <f>AU30+AU32+AU34+AU36+AU38+AU40+AU42</f>
        <v>64623062</v>
      </c>
    </row>
    <row r="51" spans="1:47" ht="12.75">
      <c r="A51" s="8"/>
      <c r="B51" s="11" t="s">
        <v>105</v>
      </c>
      <c r="C51" s="8">
        <f>C50-C20</f>
        <v>0</v>
      </c>
      <c r="D51" s="8">
        <f aca="true" t="shared" si="23" ref="D51:AP51">D50-D20</f>
        <v>0</v>
      </c>
      <c r="E51" s="8">
        <f t="shared" si="23"/>
        <v>0</v>
      </c>
      <c r="F51" s="8">
        <f t="shared" si="23"/>
        <v>0</v>
      </c>
      <c r="G51" s="8">
        <f t="shared" si="23"/>
        <v>0</v>
      </c>
      <c r="H51" s="8">
        <f t="shared" si="23"/>
        <v>0</v>
      </c>
      <c r="I51" s="8">
        <f t="shared" si="23"/>
        <v>0</v>
      </c>
      <c r="J51" s="8">
        <f t="shared" si="23"/>
        <v>0</v>
      </c>
      <c r="K51" s="8">
        <f t="shared" si="23"/>
        <v>0</v>
      </c>
      <c r="L51" s="8">
        <f t="shared" si="23"/>
        <v>0</v>
      </c>
      <c r="M51" s="8">
        <f t="shared" si="23"/>
        <v>0</v>
      </c>
      <c r="N51" s="8">
        <f t="shared" si="23"/>
        <v>0</v>
      </c>
      <c r="O51" s="8">
        <f t="shared" si="23"/>
        <v>0</v>
      </c>
      <c r="P51" s="8">
        <f t="shared" si="23"/>
        <v>0</v>
      </c>
      <c r="Q51" s="8">
        <f t="shared" si="23"/>
        <v>0</v>
      </c>
      <c r="R51" s="8">
        <f t="shared" si="23"/>
        <v>0</v>
      </c>
      <c r="S51" s="8">
        <f t="shared" si="23"/>
        <v>0</v>
      </c>
      <c r="T51" s="8">
        <f t="shared" si="23"/>
        <v>0</v>
      </c>
      <c r="U51" s="8">
        <f t="shared" si="23"/>
        <v>0</v>
      </c>
      <c r="V51" s="8">
        <f t="shared" si="23"/>
        <v>0</v>
      </c>
      <c r="W51" s="8">
        <f t="shared" si="23"/>
        <v>0</v>
      </c>
      <c r="X51" s="8">
        <f t="shared" si="23"/>
        <v>0</v>
      </c>
      <c r="Y51" s="8">
        <f t="shared" si="23"/>
        <v>0</v>
      </c>
      <c r="Z51" s="8">
        <f t="shared" si="23"/>
        <v>0</v>
      </c>
      <c r="AA51" s="8">
        <f t="shared" si="23"/>
        <v>0</v>
      </c>
      <c r="AB51" s="8">
        <f t="shared" si="23"/>
        <v>0</v>
      </c>
      <c r="AC51" s="8">
        <f t="shared" si="23"/>
        <v>0</v>
      </c>
      <c r="AD51" s="8">
        <f t="shared" si="23"/>
        <v>0</v>
      </c>
      <c r="AE51" s="8">
        <f t="shared" si="23"/>
        <v>0</v>
      </c>
      <c r="AF51" s="8">
        <f t="shared" si="23"/>
        <v>0</v>
      </c>
      <c r="AG51" s="8">
        <f t="shared" si="23"/>
        <v>0</v>
      </c>
      <c r="AH51" s="8">
        <f t="shared" si="23"/>
        <v>0</v>
      </c>
      <c r="AI51" s="8">
        <f t="shared" si="23"/>
        <v>0</v>
      </c>
      <c r="AJ51" s="8">
        <f t="shared" si="23"/>
        <v>0</v>
      </c>
      <c r="AK51" s="8">
        <f t="shared" si="23"/>
        <v>0</v>
      </c>
      <c r="AL51" s="8">
        <f t="shared" si="23"/>
        <v>0</v>
      </c>
      <c r="AM51" s="8">
        <f t="shared" si="23"/>
        <v>0</v>
      </c>
      <c r="AN51" s="8">
        <f t="shared" si="23"/>
        <v>0</v>
      </c>
      <c r="AO51" s="8">
        <f t="shared" si="23"/>
        <v>0</v>
      </c>
      <c r="AP51" s="8">
        <f t="shared" si="23"/>
        <v>0</v>
      </c>
      <c r="AQ51" s="8">
        <f>SUM(C51:AP51)</f>
        <v>0</v>
      </c>
      <c r="AR51" s="11" t="s">
        <v>105</v>
      </c>
      <c r="AS51" s="8">
        <f>AS50-AS20</f>
        <v>0</v>
      </c>
      <c r="AT51" s="8">
        <f>AT50-AT20</f>
        <v>0</v>
      </c>
      <c r="AU51" s="8">
        <f>AU50-AU20</f>
        <v>0</v>
      </c>
    </row>
    <row r="52" spans="1:4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 t="s">
        <v>110</v>
      </c>
      <c r="AS52" s="8"/>
      <c r="AT52" s="8"/>
      <c r="AU52" s="8">
        <v>450</v>
      </c>
    </row>
    <row r="53" spans="1:4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 t="s">
        <v>106</v>
      </c>
      <c r="AS53" s="8"/>
      <c r="AT53" s="8"/>
      <c r="AU53" s="45">
        <f>(AU30+AU32+AU36+AU40)/AU52</f>
        <v>136308.29777777777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29" sqref="AT29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44" max="44" width="24.625" style="0" customWidth="1"/>
    <col min="45" max="45" width="14.00390625" style="0" customWidth="1"/>
    <col min="46" max="48" width="14.875" style="0" customWidth="1"/>
    <col min="49" max="49" width="9.625" style="0" bestFit="1" customWidth="1"/>
    <col min="50" max="50" width="12.625" style="0" customWidth="1"/>
    <col min="51" max="51" width="12.00390625" style="0" customWidth="1"/>
    <col min="52" max="52" width="11.00390625" style="0" customWidth="1"/>
    <col min="53" max="54" width="10.00390625" style="0" customWidth="1"/>
    <col min="55" max="55" width="10.625" style="0" customWidth="1"/>
    <col min="56" max="56" width="10.25390625" style="0" customWidth="1"/>
  </cols>
  <sheetData>
    <row r="1" spans="1:46" ht="12.75">
      <c r="A1" t="s">
        <v>35</v>
      </c>
      <c r="B1" t="s">
        <v>97</v>
      </c>
      <c r="C1" s="3" t="s">
        <v>85</v>
      </c>
      <c r="D1" s="3" t="s">
        <v>86</v>
      </c>
      <c r="E1" s="4">
        <v>320</v>
      </c>
      <c r="F1" s="4">
        <v>321</v>
      </c>
      <c r="G1" s="4">
        <v>322</v>
      </c>
      <c r="H1" s="4">
        <v>323</v>
      </c>
      <c r="I1" s="3" t="s">
        <v>87</v>
      </c>
      <c r="J1" s="3" t="s">
        <v>88</v>
      </c>
      <c r="K1" s="4">
        <v>326</v>
      </c>
      <c r="L1" s="4">
        <v>327</v>
      </c>
      <c r="M1" s="4">
        <v>328</v>
      </c>
      <c r="N1" s="4">
        <v>329</v>
      </c>
      <c r="O1" s="4">
        <v>330</v>
      </c>
      <c r="P1" s="4">
        <v>331</v>
      </c>
      <c r="Q1" s="4">
        <v>332</v>
      </c>
      <c r="R1" s="4">
        <v>333</v>
      </c>
      <c r="S1" s="4">
        <v>334</v>
      </c>
      <c r="T1" s="4">
        <v>335</v>
      </c>
      <c r="U1" s="4">
        <v>336</v>
      </c>
      <c r="V1" s="4">
        <v>337</v>
      </c>
      <c r="W1" s="4">
        <v>338</v>
      </c>
      <c r="X1" s="4">
        <v>339</v>
      </c>
      <c r="Y1" s="4">
        <v>340</v>
      </c>
      <c r="Z1" s="4">
        <v>341</v>
      </c>
      <c r="AA1" s="4">
        <v>342</v>
      </c>
      <c r="AB1" s="4">
        <v>343</v>
      </c>
      <c r="AC1" s="4">
        <v>344</v>
      </c>
      <c r="AD1" s="4">
        <v>345</v>
      </c>
      <c r="AE1" s="4">
        <v>346</v>
      </c>
      <c r="AF1" s="4">
        <v>347</v>
      </c>
      <c r="AG1" s="4">
        <v>348</v>
      </c>
      <c r="AH1" s="4">
        <v>349</v>
      </c>
      <c r="AI1" s="4">
        <v>350</v>
      </c>
      <c r="AJ1" s="4">
        <v>351</v>
      </c>
      <c r="AK1" s="4">
        <v>352</v>
      </c>
      <c r="AL1" s="4">
        <v>353</v>
      </c>
      <c r="AM1" s="4">
        <v>354</v>
      </c>
      <c r="AN1" s="4">
        <v>355</v>
      </c>
      <c r="AO1" s="4">
        <v>356</v>
      </c>
      <c r="AP1" s="4">
        <v>357</v>
      </c>
      <c r="AQ1" s="4" t="s">
        <v>1</v>
      </c>
      <c r="AS1" t="s">
        <v>79</v>
      </c>
      <c r="AT1" t="s">
        <v>120</v>
      </c>
    </row>
    <row r="2" spans="1:43" ht="12.75">
      <c r="A2" t="s">
        <v>1</v>
      </c>
      <c r="B2" t="s">
        <v>36</v>
      </c>
      <c r="C2" s="3" t="s">
        <v>43</v>
      </c>
      <c r="D2" s="3" t="s">
        <v>44</v>
      </c>
      <c r="E2" s="3" t="s">
        <v>45</v>
      </c>
      <c r="F2" s="4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4" t="s">
        <v>55</v>
      </c>
      <c r="P2" s="4" t="s">
        <v>55</v>
      </c>
      <c r="Q2" s="3" t="s">
        <v>56</v>
      </c>
      <c r="R2" s="3" t="s">
        <v>57</v>
      </c>
      <c r="S2" s="3" t="s">
        <v>89</v>
      </c>
      <c r="T2" s="4" t="s">
        <v>58</v>
      </c>
      <c r="U2" s="4" t="s">
        <v>58</v>
      </c>
      <c r="V2" s="3" t="s">
        <v>59</v>
      </c>
      <c r="W2" s="3" t="s">
        <v>60</v>
      </c>
      <c r="X2" s="3" t="s">
        <v>61</v>
      </c>
      <c r="Y2" s="3" t="s">
        <v>94</v>
      </c>
      <c r="Z2" s="3" t="s">
        <v>93</v>
      </c>
      <c r="AA2" s="3" t="s">
        <v>92</v>
      </c>
      <c r="AB2" s="3" t="s">
        <v>62</v>
      </c>
      <c r="AC2" s="28" t="s">
        <v>63</v>
      </c>
      <c r="AD2" s="3" t="s">
        <v>65</v>
      </c>
      <c r="AE2" s="3" t="s">
        <v>91</v>
      </c>
      <c r="AF2" s="3" t="s">
        <v>66</v>
      </c>
      <c r="AG2" s="3" t="s">
        <v>64</v>
      </c>
      <c r="AH2" s="4" t="s">
        <v>90</v>
      </c>
      <c r="AI2" s="4" t="s">
        <v>67</v>
      </c>
      <c r="AJ2" s="3" t="s">
        <v>68</v>
      </c>
      <c r="AK2" s="4" t="s">
        <v>69</v>
      </c>
      <c r="AL2" s="3" t="s">
        <v>70</v>
      </c>
      <c r="AM2" s="3" t="s">
        <v>71</v>
      </c>
      <c r="AN2" s="3" t="s">
        <v>72</v>
      </c>
      <c r="AO2" s="3" t="s">
        <v>73</v>
      </c>
      <c r="AP2" s="3" t="s">
        <v>74</v>
      </c>
      <c r="AQ2" s="4"/>
    </row>
    <row r="3" spans="1:46" ht="12.75">
      <c r="A3" t="s">
        <v>2</v>
      </c>
      <c r="B3" t="s">
        <v>2</v>
      </c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28"/>
      <c r="Z3" s="2"/>
      <c r="AA3" s="2"/>
      <c r="AB3" s="2"/>
      <c r="AC3" s="2"/>
      <c r="AE3" s="2"/>
      <c r="AF3" s="32"/>
      <c r="AI3" s="2"/>
      <c r="AK3" s="2"/>
      <c r="AL3" s="2"/>
      <c r="AM3" s="2"/>
      <c r="AN3" s="2"/>
      <c r="AO3" s="2"/>
      <c r="AP3" s="2"/>
      <c r="AS3" t="s">
        <v>131</v>
      </c>
      <c r="AT3" t="s">
        <v>131</v>
      </c>
    </row>
    <row r="4" spans="1:48" ht="12.75">
      <c r="A4" s="8">
        <v>1</v>
      </c>
      <c r="B4" s="8" t="s">
        <v>0</v>
      </c>
      <c r="C4" s="8">
        <v>349</v>
      </c>
      <c r="D4" s="8">
        <v>39</v>
      </c>
      <c r="E4" s="8">
        <v>858</v>
      </c>
      <c r="F4" s="8">
        <v>1179</v>
      </c>
      <c r="G4" s="8">
        <v>1559</v>
      </c>
      <c r="H4" s="8">
        <v>1377</v>
      </c>
      <c r="I4" s="8">
        <v>1846</v>
      </c>
      <c r="J4" s="8">
        <v>1018</v>
      </c>
      <c r="K4" s="8">
        <v>2114</v>
      </c>
      <c r="L4" s="8">
        <v>169</v>
      </c>
      <c r="M4" s="8">
        <v>2062</v>
      </c>
      <c r="N4" s="8">
        <v>1615</v>
      </c>
      <c r="O4" s="8">
        <v>2389</v>
      </c>
      <c r="P4" s="8">
        <v>2223</v>
      </c>
      <c r="Q4" s="8">
        <v>1544</v>
      </c>
      <c r="R4" s="8">
        <v>1437</v>
      </c>
      <c r="S4" s="8">
        <v>2071</v>
      </c>
      <c r="T4" s="8">
        <v>2507</v>
      </c>
      <c r="U4" s="8">
        <v>729</v>
      </c>
      <c r="V4" s="8">
        <v>2548</v>
      </c>
      <c r="W4" s="8">
        <v>2603</v>
      </c>
      <c r="X4" s="20">
        <v>1734</v>
      </c>
      <c r="Y4" s="8">
        <v>1804</v>
      </c>
      <c r="Z4" s="8">
        <v>2408</v>
      </c>
      <c r="AA4" s="8">
        <v>1278</v>
      </c>
      <c r="AB4" s="8">
        <v>2180</v>
      </c>
      <c r="AC4" s="8">
        <v>1994</v>
      </c>
      <c r="AD4" s="8">
        <v>2205</v>
      </c>
      <c r="AE4" s="8">
        <v>2189</v>
      </c>
      <c r="AF4" s="8">
        <v>2972</v>
      </c>
      <c r="AG4" s="8">
        <v>2555</v>
      </c>
      <c r="AH4" s="8">
        <v>2205</v>
      </c>
      <c r="AI4" s="8">
        <v>530</v>
      </c>
      <c r="AJ4" s="8">
        <v>2191</v>
      </c>
      <c r="AK4" s="8">
        <v>2793</v>
      </c>
      <c r="AL4" s="8">
        <v>1102</v>
      </c>
      <c r="AM4" s="8">
        <v>827</v>
      </c>
      <c r="AN4" s="8">
        <v>853</v>
      </c>
      <c r="AO4" s="8">
        <v>932</v>
      </c>
      <c r="AP4" s="8">
        <v>1247</v>
      </c>
      <c r="AQ4" s="8">
        <f>SUM(C4:AP4)</f>
        <v>66235</v>
      </c>
      <c r="AR4" s="8" t="s">
        <v>0</v>
      </c>
      <c r="AS4" s="10">
        <v>220563</v>
      </c>
      <c r="AT4" s="8">
        <v>5619811</v>
      </c>
      <c r="AU4" s="8"/>
      <c r="AV4" s="8"/>
    </row>
    <row r="5" spans="1:48" ht="12.75">
      <c r="A5" s="8">
        <v>2</v>
      </c>
      <c r="B5" s="11" t="s">
        <v>3</v>
      </c>
      <c r="C5" s="8">
        <v>300</v>
      </c>
      <c r="D5" s="8">
        <v>2300</v>
      </c>
      <c r="E5" s="8">
        <v>800</v>
      </c>
      <c r="F5" s="8">
        <v>1100</v>
      </c>
      <c r="G5" s="8">
        <v>1500</v>
      </c>
      <c r="H5" s="8">
        <v>1300</v>
      </c>
      <c r="I5" s="8">
        <v>1700</v>
      </c>
      <c r="J5" s="8">
        <v>900</v>
      </c>
      <c r="K5" s="8">
        <v>2000</v>
      </c>
      <c r="L5" s="8">
        <v>250</v>
      </c>
      <c r="M5" s="8">
        <v>2000</v>
      </c>
      <c r="N5" s="8">
        <v>1600</v>
      </c>
      <c r="O5" s="8">
        <v>2300</v>
      </c>
      <c r="P5" s="8">
        <v>2100</v>
      </c>
      <c r="Q5" s="8">
        <v>1400</v>
      </c>
      <c r="R5" s="8">
        <v>1300</v>
      </c>
      <c r="S5" s="8">
        <v>1900</v>
      </c>
      <c r="T5" s="8">
        <v>2400</v>
      </c>
      <c r="U5" s="8">
        <v>600</v>
      </c>
      <c r="V5" s="8">
        <v>2400</v>
      </c>
      <c r="W5" s="8">
        <v>2400</v>
      </c>
      <c r="X5" s="8">
        <v>1600</v>
      </c>
      <c r="Y5" s="8">
        <v>1700</v>
      </c>
      <c r="Z5" s="8">
        <v>2100</v>
      </c>
      <c r="AA5" s="8">
        <v>1100</v>
      </c>
      <c r="AB5" s="8">
        <v>2000</v>
      </c>
      <c r="AC5" s="8">
        <v>1800</v>
      </c>
      <c r="AD5" s="8">
        <v>2000</v>
      </c>
      <c r="AE5" s="8">
        <v>2000</v>
      </c>
      <c r="AF5" s="8">
        <v>2800</v>
      </c>
      <c r="AG5" s="8">
        <v>2500</v>
      </c>
      <c r="AH5" s="8">
        <v>2100</v>
      </c>
      <c r="AI5" s="8">
        <v>400</v>
      </c>
      <c r="AJ5" s="8">
        <v>2100</v>
      </c>
      <c r="AK5" s="8">
        <v>2500</v>
      </c>
      <c r="AL5" s="8">
        <v>1000</v>
      </c>
      <c r="AM5" s="8">
        <v>800</v>
      </c>
      <c r="AN5" s="8">
        <v>800</v>
      </c>
      <c r="AO5" s="8">
        <v>800</v>
      </c>
      <c r="AP5" s="8">
        <v>1100</v>
      </c>
      <c r="AQ5" s="8">
        <f>SUM(C5:AP5)</f>
        <v>63750</v>
      </c>
      <c r="AR5" s="11" t="s">
        <v>3</v>
      </c>
      <c r="AS5" s="8">
        <v>175190</v>
      </c>
      <c r="AT5" s="8">
        <v>5043153</v>
      </c>
      <c r="AU5" s="13"/>
      <c r="AV5" s="8"/>
    </row>
    <row r="6" spans="1:49" ht="12.75">
      <c r="A6" s="8">
        <v>3</v>
      </c>
      <c r="B6" s="11" t="s">
        <v>5</v>
      </c>
      <c r="C6" s="8">
        <v>185</v>
      </c>
      <c r="D6" s="8">
        <v>23</v>
      </c>
      <c r="E6" s="8">
        <v>479</v>
      </c>
      <c r="F6" s="8">
        <v>570</v>
      </c>
      <c r="G6" s="8">
        <v>761</v>
      </c>
      <c r="H6" s="8">
        <v>866</v>
      </c>
      <c r="I6" s="8">
        <v>878</v>
      </c>
      <c r="J6" s="8">
        <v>422</v>
      </c>
      <c r="K6" s="8">
        <v>1079</v>
      </c>
      <c r="L6" s="8">
        <v>63</v>
      </c>
      <c r="M6" s="8">
        <v>1122</v>
      </c>
      <c r="N6" s="8">
        <v>909</v>
      </c>
      <c r="O6" s="8">
        <v>1222</v>
      </c>
      <c r="P6" s="8">
        <v>1208</v>
      </c>
      <c r="Q6" s="8">
        <v>880</v>
      </c>
      <c r="R6" s="8">
        <v>739</v>
      </c>
      <c r="S6" s="8">
        <v>1122</v>
      </c>
      <c r="T6" s="8">
        <v>1318</v>
      </c>
      <c r="U6" s="8">
        <v>362</v>
      </c>
      <c r="V6" s="8">
        <v>1186</v>
      </c>
      <c r="W6" s="8">
        <v>1081</v>
      </c>
      <c r="X6" s="8">
        <v>939</v>
      </c>
      <c r="Y6" s="8">
        <v>1027</v>
      </c>
      <c r="Z6" s="8">
        <v>1312</v>
      </c>
      <c r="AA6" s="8">
        <v>705</v>
      </c>
      <c r="AB6" s="8">
        <v>1117</v>
      </c>
      <c r="AC6" s="8">
        <v>1047</v>
      </c>
      <c r="AD6" s="8">
        <v>1366</v>
      </c>
      <c r="AE6" s="8">
        <v>940</v>
      </c>
      <c r="AF6" s="8">
        <v>1493</v>
      </c>
      <c r="AG6" s="8">
        <v>1673</v>
      </c>
      <c r="AH6" s="8">
        <v>1074</v>
      </c>
      <c r="AI6" s="8">
        <v>239</v>
      </c>
      <c r="AJ6" s="8">
        <v>1414</v>
      </c>
      <c r="AK6" s="8">
        <v>1790</v>
      </c>
      <c r="AL6" s="8">
        <v>477</v>
      </c>
      <c r="AM6" s="8">
        <v>365</v>
      </c>
      <c r="AN6" s="8">
        <v>326</v>
      </c>
      <c r="AO6" s="8">
        <v>440</v>
      </c>
      <c r="AP6" s="8">
        <v>551</v>
      </c>
      <c r="AQ6" s="8">
        <f>SUM(C6:AP6)</f>
        <v>34770</v>
      </c>
      <c r="AR6" s="11" t="s">
        <v>5</v>
      </c>
      <c r="AS6" s="8">
        <v>122640</v>
      </c>
      <c r="AT6" s="8">
        <v>2693770</v>
      </c>
      <c r="AV6" s="8"/>
      <c r="AW6" s="8"/>
    </row>
    <row r="7" spans="1:49" ht="12.75">
      <c r="A7" s="8">
        <v>4</v>
      </c>
      <c r="B7" s="11" t="s">
        <v>6</v>
      </c>
      <c r="C7" s="8">
        <v>8</v>
      </c>
      <c r="D7" s="8">
        <v>0</v>
      </c>
      <c r="E7" s="8">
        <v>14</v>
      </c>
      <c r="F7" s="8">
        <v>9</v>
      </c>
      <c r="G7" s="8">
        <v>24</v>
      </c>
      <c r="H7" s="8">
        <v>19</v>
      </c>
      <c r="I7" s="8">
        <v>26</v>
      </c>
      <c r="J7" s="8">
        <v>16</v>
      </c>
      <c r="K7" s="8">
        <v>24</v>
      </c>
      <c r="L7" s="8">
        <v>106</v>
      </c>
      <c r="M7" s="8">
        <v>37</v>
      </c>
      <c r="N7" s="8">
        <v>29</v>
      </c>
      <c r="O7" s="8">
        <v>24</v>
      </c>
      <c r="P7" s="8">
        <v>12</v>
      </c>
      <c r="Q7" s="8">
        <v>33</v>
      </c>
      <c r="R7" s="8">
        <v>27</v>
      </c>
      <c r="S7" s="8">
        <v>8</v>
      </c>
      <c r="T7" s="8">
        <v>15</v>
      </c>
      <c r="U7" s="8">
        <v>1</v>
      </c>
      <c r="V7" s="8">
        <v>33</v>
      </c>
      <c r="W7" s="8">
        <v>220</v>
      </c>
      <c r="X7" s="8">
        <v>4</v>
      </c>
      <c r="Y7" s="8">
        <v>11</v>
      </c>
      <c r="Z7" s="8">
        <v>5</v>
      </c>
      <c r="AA7" s="8">
        <v>5</v>
      </c>
      <c r="AB7" s="8">
        <v>12</v>
      </c>
      <c r="AC7" s="8">
        <v>5</v>
      </c>
      <c r="AD7" s="8">
        <v>8</v>
      </c>
      <c r="AE7" s="8">
        <v>8</v>
      </c>
      <c r="AF7" s="8">
        <v>21</v>
      </c>
      <c r="AG7" s="8">
        <v>26</v>
      </c>
      <c r="AH7" s="8">
        <v>12</v>
      </c>
      <c r="AI7" s="8">
        <v>10</v>
      </c>
      <c r="AJ7" s="8">
        <v>22</v>
      </c>
      <c r="AK7" s="8">
        <v>16</v>
      </c>
      <c r="AL7" s="8">
        <v>58</v>
      </c>
      <c r="AM7" s="8">
        <v>21</v>
      </c>
      <c r="AN7" s="8">
        <v>16</v>
      </c>
      <c r="AO7" s="8">
        <v>28</v>
      </c>
      <c r="AP7" s="8">
        <v>13</v>
      </c>
      <c r="AQ7" s="8">
        <f>SUM(C7:AP7)</f>
        <v>986</v>
      </c>
      <c r="AR7" s="11" t="s">
        <v>6</v>
      </c>
      <c r="AS7" s="8">
        <v>3180</v>
      </c>
      <c r="AT7" s="8">
        <v>127340</v>
      </c>
      <c r="AU7" s="8"/>
      <c r="AV7" s="8"/>
      <c r="AW7" s="8"/>
    </row>
    <row r="8" spans="1:49" ht="12.75">
      <c r="A8" s="8" t="s">
        <v>98</v>
      </c>
      <c r="B8" s="11" t="s">
        <v>8</v>
      </c>
      <c r="C8" s="8">
        <f aca="true" t="shared" si="0" ref="C8:AP8">SUM(C6:C7)</f>
        <v>193</v>
      </c>
      <c r="D8" s="8">
        <f t="shared" si="0"/>
        <v>23</v>
      </c>
      <c r="E8" s="8">
        <f t="shared" si="0"/>
        <v>493</v>
      </c>
      <c r="F8" s="8">
        <f t="shared" si="0"/>
        <v>579</v>
      </c>
      <c r="G8" s="8">
        <f t="shared" si="0"/>
        <v>785</v>
      </c>
      <c r="H8" s="8">
        <f t="shared" si="0"/>
        <v>885</v>
      </c>
      <c r="I8" s="8">
        <f t="shared" si="0"/>
        <v>904</v>
      </c>
      <c r="J8" s="8">
        <f t="shared" si="0"/>
        <v>438</v>
      </c>
      <c r="K8" s="8">
        <f t="shared" si="0"/>
        <v>1103</v>
      </c>
      <c r="L8" s="8">
        <f t="shared" si="0"/>
        <v>169</v>
      </c>
      <c r="M8" s="8">
        <f t="shared" si="0"/>
        <v>1159</v>
      </c>
      <c r="N8" s="8">
        <f t="shared" si="0"/>
        <v>938</v>
      </c>
      <c r="O8" s="8">
        <f t="shared" si="0"/>
        <v>1246</v>
      </c>
      <c r="P8" s="8">
        <f t="shared" si="0"/>
        <v>1220</v>
      </c>
      <c r="Q8" s="8">
        <f t="shared" si="0"/>
        <v>913</v>
      </c>
      <c r="R8" s="8">
        <f t="shared" si="0"/>
        <v>766</v>
      </c>
      <c r="S8" s="8">
        <f t="shared" si="0"/>
        <v>1130</v>
      </c>
      <c r="T8" s="8">
        <f t="shared" si="0"/>
        <v>1333</v>
      </c>
      <c r="U8" s="8">
        <f t="shared" si="0"/>
        <v>363</v>
      </c>
      <c r="V8" s="8">
        <f t="shared" si="0"/>
        <v>1219</v>
      </c>
      <c r="W8" s="8">
        <f t="shared" si="0"/>
        <v>1301</v>
      </c>
      <c r="X8" s="8">
        <f t="shared" si="0"/>
        <v>943</v>
      </c>
      <c r="Y8" s="8">
        <f t="shared" si="0"/>
        <v>1038</v>
      </c>
      <c r="Z8" s="8">
        <f t="shared" si="0"/>
        <v>1317</v>
      </c>
      <c r="AA8" s="8">
        <f t="shared" si="0"/>
        <v>710</v>
      </c>
      <c r="AB8" s="8">
        <f t="shared" si="0"/>
        <v>1129</v>
      </c>
      <c r="AC8" s="8">
        <f t="shared" si="0"/>
        <v>1052</v>
      </c>
      <c r="AD8" s="8">
        <f t="shared" si="0"/>
        <v>1374</v>
      </c>
      <c r="AE8" s="8">
        <f t="shared" si="0"/>
        <v>948</v>
      </c>
      <c r="AF8" s="8">
        <f t="shared" si="0"/>
        <v>1514</v>
      </c>
      <c r="AG8" s="8">
        <f t="shared" si="0"/>
        <v>1699</v>
      </c>
      <c r="AH8" s="8">
        <f t="shared" si="0"/>
        <v>1086</v>
      </c>
      <c r="AI8" s="8">
        <f t="shared" si="0"/>
        <v>249</v>
      </c>
      <c r="AJ8" s="8">
        <f t="shared" si="0"/>
        <v>1436</v>
      </c>
      <c r="AK8" s="8">
        <f t="shared" si="0"/>
        <v>1806</v>
      </c>
      <c r="AL8" s="8">
        <f t="shared" si="0"/>
        <v>535</v>
      </c>
      <c r="AM8" s="8">
        <f t="shared" si="0"/>
        <v>386</v>
      </c>
      <c r="AN8" s="8">
        <f t="shared" si="0"/>
        <v>342</v>
      </c>
      <c r="AO8" s="8">
        <f t="shared" si="0"/>
        <v>468</v>
      </c>
      <c r="AP8" s="8">
        <f t="shared" si="0"/>
        <v>564</v>
      </c>
      <c r="AQ8" s="8">
        <f>SUM(C8:AP8)</f>
        <v>35756</v>
      </c>
      <c r="AR8" s="11" t="s">
        <v>8</v>
      </c>
      <c r="AS8" s="8">
        <f>SUM(AS6:AS7)</f>
        <v>125820</v>
      </c>
      <c r="AT8" s="8">
        <f>SUM(AT6:AT7)</f>
        <v>2821110</v>
      </c>
      <c r="AU8" s="8"/>
      <c r="AV8" s="8"/>
      <c r="AW8" s="8"/>
    </row>
    <row r="9" spans="1:49" ht="12.75">
      <c r="A9" s="8" t="s">
        <v>99</v>
      </c>
      <c r="B9" s="11" t="s">
        <v>10</v>
      </c>
      <c r="C9" s="18">
        <f aca="true" t="shared" si="1" ref="C9:AQ9">C8/C4</f>
        <v>0.5530085959885387</v>
      </c>
      <c r="D9" s="18">
        <f t="shared" si="1"/>
        <v>0.5897435897435898</v>
      </c>
      <c r="E9" s="18">
        <f t="shared" si="1"/>
        <v>0.5745920745920746</v>
      </c>
      <c r="F9" s="18">
        <f t="shared" si="1"/>
        <v>0.4910941475826972</v>
      </c>
      <c r="G9" s="18">
        <f t="shared" si="1"/>
        <v>0.5035279025016036</v>
      </c>
      <c r="H9" s="18">
        <f t="shared" si="1"/>
        <v>0.6427015250544662</v>
      </c>
      <c r="I9" s="18">
        <f t="shared" si="1"/>
        <v>0.48970747562296857</v>
      </c>
      <c r="J9" s="18">
        <f t="shared" si="1"/>
        <v>0.4302554027504912</v>
      </c>
      <c r="K9" s="18">
        <f t="shared" si="1"/>
        <v>0.521759697256386</v>
      </c>
      <c r="L9" s="18">
        <f t="shared" si="1"/>
        <v>1</v>
      </c>
      <c r="M9" s="18">
        <f t="shared" si="1"/>
        <v>0.5620756547041708</v>
      </c>
      <c r="N9" s="18">
        <f t="shared" si="1"/>
        <v>0.5808049535603715</v>
      </c>
      <c r="O9" s="18">
        <f t="shared" si="1"/>
        <v>0.5215571368773545</v>
      </c>
      <c r="P9" s="18">
        <f t="shared" si="1"/>
        <v>0.5488079172289698</v>
      </c>
      <c r="Q9" s="18">
        <f t="shared" si="1"/>
        <v>0.591321243523316</v>
      </c>
      <c r="R9" s="18">
        <f t="shared" si="1"/>
        <v>0.5330549756437022</v>
      </c>
      <c r="S9" s="18">
        <f t="shared" si="1"/>
        <v>0.5456301303718011</v>
      </c>
      <c r="T9" s="18">
        <f t="shared" si="1"/>
        <v>0.5317112086158755</v>
      </c>
      <c r="U9" s="18">
        <f t="shared" si="1"/>
        <v>0.49794238683127573</v>
      </c>
      <c r="V9" s="18">
        <f t="shared" si="1"/>
        <v>0.478414442700157</v>
      </c>
      <c r="W9" s="18">
        <f t="shared" si="1"/>
        <v>0.49980791394544755</v>
      </c>
      <c r="X9" s="18">
        <f t="shared" si="1"/>
        <v>0.5438292964244521</v>
      </c>
      <c r="Y9" s="18">
        <f t="shared" si="1"/>
        <v>0.5753880266075388</v>
      </c>
      <c r="Z9" s="18">
        <f t="shared" si="1"/>
        <v>0.5469269102990033</v>
      </c>
      <c r="AA9" s="18">
        <f t="shared" si="1"/>
        <v>0.5555555555555556</v>
      </c>
      <c r="AB9" s="18">
        <f t="shared" si="1"/>
        <v>0.5178899082568807</v>
      </c>
      <c r="AC9" s="18">
        <f t="shared" si="1"/>
        <v>0.5275827482447342</v>
      </c>
      <c r="AD9" s="18">
        <f t="shared" si="1"/>
        <v>0.6231292517006802</v>
      </c>
      <c r="AE9" s="18">
        <f t="shared" si="1"/>
        <v>0.433074463225217</v>
      </c>
      <c r="AF9" s="18">
        <f t="shared" si="1"/>
        <v>0.509421265141319</v>
      </c>
      <c r="AG9" s="18">
        <f t="shared" si="1"/>
        <v>0.6649706457925636</v>
      </c>
      <c r="AH9" s="18">
        <f t="shared" si="1"/>
        <v>0.4925170068027211</v>
      </c>
      <c r="AI9" s="18">
        <f t="shared" si="1"/>
        <v>0.469811320754717</v>
      </c>
      <c r="AJ9" s="18">
        <f t="shared" si="1"/>
        <v>0.655408489274304</v>
      </c>
      <c r="AK9" s="18">
        <f t="shared" si="1"/>
        <v>0.6466165413533834</v>
      </c>
      <c r="AL9" s="18">
        <f t="shared" si="1"/>
        <v>0.48548094373865697</v>
      </c>
      <c r="AM9" s="18">
        <f t="shared" si="1"/>
        <v>0.4667472793228537</v>
      </c>
      <c r="AN9" s="18">
        <f t="shared" si="1"/>
        <v>0.40093786635404455</v>
      </c>
      <c r="AO9" s="18">
        <f t="shared" si="1"/>
        <v>0.5021459227467812</v>
      </c>
      <c r="AP9" s="18">
        <f t="shared" si="1"/>
        <v>0.45228548516439454</v>
      </c>
      <c r="AQ9" s="18">
        <f t="shared" si="1"/>
        <v>0.539835434437986</v>
      </c>
      <c r="AR9" s="11" t="s">
        <v>10</v>
      </c>
      <c r="AS9" s="18">
        <f>AS8/AS4</f>
        <v>0.5704492593952748</v>
      </c>
      <c r="AT9" s="18">
        <f>AT8/AT4</f>
        <v>0.5019937503236319</v>
      </c>
      <c r="AU9" s="18"/>
      <c r="AV9" s="18"/>
      <c r="AW9" s="8"/>
    </row>
    <row r="10" spans="1:49" ht="12.75">
      <c r="A10" s="8" t="s">
        <v>100</v>
      </c>
      <c r="B10" s="11" t="s">
        <v>39</v>
      </c>
      <c r="C10" s="18">
        <f aca="true" t="shared" si="2" ref="C10:AQ10">C7/C8</f>
        <v>0.04145077720207254</v>
      </c>
      <c r="D10" s="18">
        <f t="shared" si="2"/>
        <v>0</v>
      </c>
      <c r="E10" s="18">
        <f t="shared" si="2"/>
        <v>0.028397565922920892</v>
      </c>
      <c r="F10" s="18">
        <f t="shared" si="2"/>
        <v>0.015544041450777202</v>
      </c>
      <c r="G10" s="18">
        <f t="shared" si="2"/>
        <v>0.030573248407643312</v>
      </c>
      <c r="H10" s="18">
        <f t="shared" si="2"/>
        <v>0.021468926553672316</v>
      </c>
      <c r="I10" s="18">
        <f t="shared" si="2"/>
        <v>0.028761061946902654</v>
      </c>
      <c r="J10" s="18">
        <f t="shared" si="2"/>
        <v>0.0365296803652968</v>
      </c>
      <c r="K10" s="18">
        <f t="shared" si="2"/>
        <v>0.021758839528558477</v>
      </c>
      <c r="L10" s="18">
        <f t="shared" si="2"/>
        <v>0.6272189349112426</v>
      </c>
      <c r="M10" s="18">
        <f t="shared" si="2"/>
        <v>0.03192407247627265</v>
      </c>
      <c r="N10" s="18">
        <f t="shared" si="2"/>
        <v>0.03091684434968017</v>
      </c>
      <c r="O10" s="18">
        <f t="shared" si="2"/>
        <v>0.019261637239165328</v>
      </c>
      <c r="P10" s="18">
        <f t="shared" si="2"/>
        <v>0.009836065573770493</v>
      </c>
      <c r="Q10" s="18">
        <f t="shared" si="2"/>
        <v>0.03614457831325301</v>
      </c>
      <c r="R10" s="18">
        <f t="shared" si="2"/>
        <v>0.03524804177545692</v>
      </c>
      <c r="S10" s="18">
        <f t="shared" si="2"/>
        <v>0.007079646017699115</v>
      </c>
      <c r="T10" s="18">
        <f t="shared" si="2"/>
        <v>0.011252813203300824</v>
      </c>
      <c r="U10" s="18">
        <f t="shared" si="2"/>
        <v>0.0027548209366391185</v>
      </c>
      <c r="V10" s="18">
        <f t="shared" si="2"/>
        <v>0.027071369975389663</v>
      </c>
      <c r="W10" s="18">
        <f t="shared" si="2"/>
        <v>0.16910069177555725</v>
      </c>
      <c r="X10" s="18">
        <f t="shared" si="2"/>
        <v>0.0042417815482502655</v>
      </c>
      <c r="Y10" s="18">
        <f t="shared" si="2"/>
        <v>0.010597302504816955</v>
      </c>
      <c r="Z10" s="18">
        <f t="shared" si="2"/>
        <v>0.0037965072133637054</v>
      </c>
      <c r="AA10" s="18">
        <f t="shared" si="2"/>
        <v>0.007042253521126761</v>
      </c>
      <c r="AB10" s="18">
        <f t="shared" si="2"/>
        <v>0.010628875110717449</v>
      </c>
      <c r="AC10" s="18">
        <f t="shared" si="2"/>
        <v>0.004752851711026616</v>
      </c>
      <c r="AD10" s="18">
        <f t="shared" si="2"/>
        <v>0.005822416302765648</v>
      </c>
      <c r="AE10" s="18">
        <f t="shared" si="2"/>
        <v>0.008438818565400843</v>
      </c>
      <c r="AF10" s="18">
        <f t="shared" si="2"/>
        <v>0.013870541611624834</v>
      </c>
      <c r="AG10" s="18">
        <f>AG7/AG8</f>
        <v>0.015303119482048263</v>
      </c>
      <c r="AH10" s="18">
        <f t="shared" si="2"/>
        <v>0.011049723756906077</v>
      </c>
      <c r="AI10" s="18">
        <f t="shared" si="2"/>
        <v>0.040160642570281124</v>
      </c>
      <c r="AJ10" s="18">
        <f t="shared" si="2"/>
        <v>0.01532033426183844</v>
      </c>
      <c r="AK10" s="18">
        <f t="shared" si="2"/>
        <v>0.008859357696566999</v>
      </c>
      <c r="AL10" s="18">
        <f t="shared" si="2"/>
        <v>0.10841121495327102</v>
      </c>
      <c r="AM10" s="18">
        <f t="shared" si="2"/>
        <v>0.054404145077720206</v>
      </c>
      <c r="AN10" s="18">
        <f t="shared" si="2"/>
        <v>0.04678362573099415</v>
      </c>
      <c r="AO10" s="18">
        <f t="shared" si="2"/>
        <v>0.05982905982905983</v>
      </c>
      <c r="AP10" s="18">
        <f t="shared" si="2"/>
        <v>0.02304964539007092</v>
      </c>
      <c r="AQ10" s="18">
        <f t="shared" si="2"/>
        <v>0.02757579147555655</v>
      </c>
      <c r="AR10" s="11" t="s">
        <v>39</v>
      </c>
      <c r="AS10" s="18">
        <f>AS7/AS8</f>
        <v>0.025274201239866477</v>
      </c>
      <c r="AT10" s="18">
        <f>AT7/AT8</f>
        <v>0.045138261180882704</v>
      </c>
      <c r="AU10" s="18"/>
      <c r="AV10" s="18"/>
      <c r="AW10" s="8"/>
    </row>
    <row r="11" spans="1:49" ht="12.75">
      <c r="A11" s="8">
        <v>5</v>
      </c>
      <c r="B11" s="11" t="s">
        <v>11</v>
      </c>
      <c r="C11" s="8">
        <v>107</v>
      </c>
      <c r="D11" s="8">
        <v>2277</v>
      </c>
      <c r="E11" s="8">
        <v>307</v>
      </c>
      <c r="F11" s="8">
        <v>521</v>
      </c>
      <c r="G11" s="8">
        <v>715</v>
      </c>
      <c r="H11" s="8">
        <v>415</v>
      </c>
      <c r="I11" s="8">
        <v>796</v>
      </c>
      <c r="J11" s="8">
        <v>462</v>
      </c>
      <c r="K11" s="8">
        <v>897</v>
      </c>
      <c r="L11" s="8">
        <v>81</v>
      </c>
      <c r="M11" s="8">
        <v>841</v>
      </c>
      <c r="N11" s="8">
        <v>662</v>
      </c>
      <c r="O11" s="8">
        <v>1054</v>
      </c>
      <c r="P11" s="8">
        <v>880</v>
      </c>
      <c r="Q11" s="8">
        <v>487</v>
      </c>
      <c r="R11" s="8">
        <v>534</v>
      </c>
      <c r="S11" s="8">
        <v>770</v>
      </c>
      <c r="T11" s="8">
        <v>1067</v>
      </c>
      <c r="U11" s="8">
        <v>237</v>
      </c>
      <c r="V11" s="8">
        <v>1181</v>
      </c>
      <c r="W11" s="8">
        <v>1099</v>
      </c>
      <c r="X11" s="8">
        <v>657</v>
      </c>
      <c r="Y11" s="8">
        <v>662</v>
      </c>
      <c r="Z11" s="8">
        <v>788</v>
      </c>
      <c r="AA11" s="8">
        <v>390</v>
      </c>
      <c r="AB11" s="8">
        <v>871</v>
      </c>
      <c r="AC11" s="8">
        <v>748</v>
      </c>
      <c r="AD11" s="8">
        <v>626</v>
      </c>
      <c r="AE11" s="8">
        <v>1052</v>
      </c>
      <c r="AF11" s="8">
        <v>1286</v>
      </c>
      <c r="AG11" s="8">
        <v>801</v>
      </c>
      <c r="AH11" s="8">
        <v>1014</v>
      </c>
      <c r="AI11" s="8">
        <v>151</v>
      </c>
      <c r="AJ11" s="8">
        <v>664</v>
      </c>
      <c r="AK11" s="8">
        <v>694</v>
      </c>
      <c r="AL11" s="8">
        <v>465</v>
      </c>
      <c r="AM11" s="8">
        <v>414</v>
      </c>
      <c r="AN11" s="8">
        <v>458</v>
      </c>
      <c r="AO11" s="8">
        <v>332</v>
      </c>
      <c r="AP11" s="8">
        <v>536</v>
      </c>
      <c r="AQ11" s="8">
        <f>SUM(C11:AP11)</f>
        <v>27999</v>
      </c>
      <c r="AR11" s="11" t="s">
        <v>11</v>
      </c>
      <c r="AS11" s="8">
        <v>49304</v>
      </c>
      <c r="AT11" s="8">
        <v>2221715</v>
      </c>
      <c r="AU11" s="8"/>
      <c r="AV11" s="8"/>
      <c r="AW11" s="8"/>
    </row>
    <row r="12" spans="1:49" ht="12.75">
      <c r="A12" s="8">
        <v>6</v>
      </c>
      <c r="B12" s="11" t="s">
        <v>12</v>
      </c>
      <c r="C12" s="8">
        <v>8</v>
      </c>
      <c r="D12" s="8">
        <v>0</v>
      </c>
      <c r="E12" s="8">
        <v>14</v>
      </c>
      <c r="F12" s="8">
        <v>9</v>
      </c>
      <c r="G12" s="8">
        <v>24</v>
      </c>
      <c r="H12" s="8">
        <v>19</v>
      </c>
      <c r="I12" s="8">
        <v>26</v>
      </c>
      <c r="J12" s="8">
        <v>16</v>
      </c>
      <c r="K12" s="8">
        <v>24</v>
      </c>
      <c r="L12" s="8">
        <v>106</v>
      </c>
      <c r="M12" s="8">
        <v>37</v>
      </c>
      <c r="N12" s="8">
        <v>29</v>
      </c>
      <c r="O12" s="8">
        <v>24</v>
      </c>
      <c r="P12" s="8">
        <v>12</v>
      </c>
      <c r="Q12" s="8">
        <v>33</v>
      </c>
      <c r="R12" s="8">
        <v>27</v>
      </c>
      <c r="S12" s="8">
        <v>8</v>
      </c>
      <c r="T12" s="8">
        <v>15</v>
      </c>
      <c r="U12" s="8">
        <v>1</v>
      </c>
      <c r="V12" s="8">
        <v>33</v>
      </c>
      <c r="W12" s="8">
        <v>220</v>
      </c>
      <c r="X12" s="8">
        <v>4</v>
      </c>
      <c r="Y12" s="8">
        <v>11</v>
      </c>
      <c r="Z12" s="8">
        <v>5</v>
      </c>
      <c r="AA12" s="8">
        <v>5</v>
      </c>
      <c r="AB12" s="8">
        <v>12</v>
      </c>
      <c r="AC12" s="8">
        <v>5</v>
      </c>
      <c r="AD12" s="8">
        <v>8</v>
      </c>
      <c r="AE12" s="8">
        <v>8</v>
      </c>
      <c r="AF12" s="8">
        <v>21</v>
      </c>
      <c r="AG12" s="8">
        <v>26</v>
      </c>
      <c r="AH12" s="8">
        <v>12</v>
      </c>
      <c r="AI12" s="8">
        <v>10</v>
      </c>
      <c r="AJ12" s="8">
        <v>22</v>
      </c>
      <c r="AK12" s="8">
        <v>16</v>
      </c>
      <c r="AL12" s="8">
        <v>58</v>
      </c>
      <c r="AM12" s="8">
        <v>21</v>
      </c>
      <c r="AN12" s="8">
        <v>16</v>
      </c>
      <c r="AO12" s="8">
        <v>28</v>
      </c>
      <c r="AP12" s="8">
        <v>13</v>
      </c>
      <c r="AQ12" s="8">
        <f>SUM(C12:AP12)</f>
        <v>986</v>
      </c>
      <c r="AR12" s="11" t="s">
        <v>12</v>
      </c>
      <c r="AS12" s="8">
        <v>3178</v>
      </c>
      <c r="AT12" s="8">
        <v>128721</v>
      </c>
      <c r="AU12" s="8"/>
      <c r="AV12" s="8"/>
      <c r="AW12" s="8"/>
    </row>
    <row r="13" spans="1:49" ht="12.75">
      <c r="A13" s="8">
        <v>7</v>
      </c>
      <c r="B13" s="11" t="s">
        <v>13</v>
      </c>
      <c r="C13" s="8">
        <v>185</v>
      </c>
      <c r="D13" s="8">
        <v>23</v>
      </c>
      <c r="E13" s="8">
        <v>479</v>
      </c>
      <c r="F13" s="8">
        <v>570</v>
      </c>
      <c r="G13" s="8">
        <v>761</v>
      </c>
      <c r="H13" s="8">
        <v>866</v>
      </c>
      <c r="I13" s="8">
        <v>878</v>
      </c>
      <c r="J13" s="8">
        <v>422</v>
      </c>
      <c r="K13" s="8">
        <v>1078</v>
      </c>
      <c r="L13" s="8">
        <v>63</v>
      </c>
      <c r="M13" s="8">
        <v>1102</v>
      </c>
      <c r="N13" s="8">
        <v>905</v>
      </c>
      <c r="O13" s="8">
        <v>1221</v>
      </c>
      <c r="P13" s="8">
        <v>1205</v>
      </c>
      <c r="Q13" s="8">
        <v>880</v>
      </c>
      <c r="R13" s="8">
        <v>736</v>
      </c>
      <c r="S13" s="8">
        <v>1122</v>
      </c>
      <c r="T13" s="8">
        <v>1318</v>
      </c>
      <c r="U13" s="8">
        <v>362</v>
      </c>
      <c r="V13" s="8">
        <v>1181</v>
      </c>
      <c r="W13" s="8">
        <v>1081</v>
      </c>
      <c r="X13" s="8">
        <v>932</v>
      </c>
      <c r="Y13" s="8">
        <v>1016</v>
      </c>
      <c r="Z13" s="8">
        <v>1307</v>
      </c>
      <c r="AA13" s="8">
        <v>705</v>
      </c>
      <c r="AB13" s="8">
        <v>1105</v>
      </c>
      <c r="AC13" s="8">
        <v>1043</v>
      </c>
      <c r="AD13" s="8">
        <v>1366</v>
      </c>
      <c r="AE13" s="8">
        <v>940</v>
      </c>
      <c r="AF13" s="8">
        <v>1472</v>
      </c>
      <c r="AG13" s="8">
        <v>1670</v>
      </c>
      <c r="AH13" s="8">
        <v>1074</v>
      </c>
      <c r="AI13" s="8">
        <v>239</v>
      </c>
      <c r="AJ13" s="8">
        <v>1390</v>
      </c>
      <c r="AK13" s="8">
        <v>1790</v>
      </c>
      <c r="AL13" s="8">
        <v>477</v>
      </c>
      <c r="AM13" s="8">
        <v>365</v>
      </c>
      <c r="AN13" s="8">
        <v>324</v>
      </c>
      <c r="AO13" s="8">
        <v>440</v>
      </c>
      <c r="AP13" s="8">
        <v>548</v>
      </c>
      <c r="AQ13" s="8">
        <f>SUM(C13:AP13)</f>
        <v>34641</v>
      </c>
      <c r="AR13" s="11" t="s">
        <v>13</v>
      </c>
      <c r="AS13" s="8">
        <v>122455</v>
      </c>
      <c r="AT13" s="8">
        <v>2685607</v>
      </c>
      <c r="AU13" s="8"/>
      <c r="AV13" s="8"/>
      <c r="AW13" s="8"/>
    </row>
    <row r="14" spans="1:49" ht="12.75">
      <c r="A14" s="8" t="s">
        <v>101</v>
      </c>
      <c r="B14" s="11" t="s">
        <v>16</v>
      </c>
      <c r="C14" s="8">
        <f aca="true" t="shared" si="3" ref="C14:AQ14">SUM(C12:C13)</f>
        <v>193</v>
      </c>
      <c r="D14" s="8">
        <f t="shared" si="3"/>
        <v>23</v>
      </c>
      <c r="E14" s="8">
        <f t="shared" si="3"/>
        <v>493</v>
      </c>
      <c r="F14" s="8">
        <f t="shared" si="3"/>
        <v>579</v>
      </c>
      <c r="G14" s="8">
        <f t="shared" si="3"/>
        <v>785</v>
      </c>
      <c r="H14" s="8">
        <f t="shared" si="3"/>
        <v>885</v>
      </c>
      <c r="I14" s="8">
        <f t="shared" si="3"/>
        <v>904</v>
      </c>
      <c r="J14" s="8">
        <f t="shared" si="3"/>
        <v>438</v>
      </c>
      <c r="K14" s="8">
        <f t="shared" si="3"/>
        <v>1102</v>
      </c>
      <c r="L14" s="8">
        <f t="shared" si="3"/>
        <v>169</v>
      </c>
      <c r="M14" s="8">
        <f t="shared" si="3"/>
        <v>1139</v>
      </c>
      <c r="N14" s="8">
        <f t="shared" si="3"/>
        <v>934</v>
      </c>
      <c r="O14" s="8">
        <f t="shared" si="3"/>
        <v>1245</v>
      </c>
      <c r="P14" s="8">
        <f t="shared" si="3"/>
        <v>1217</v>
      </c>
      <c r="Q14" s="8">
        <f t="shared" si="3"/>
        <v>913</v>
      </c>
      <c r="R14" s="8">
        <f t="shared" si="3"/>
        <v>763</v>
      </c>
      <c r="S14" s="8">
        <f t="shared" si="3"/>
        <v>1130</v>
      </c>
      <c r="T14" s="8">
        <f t="shared" si="3"/>
        <v>1333</v>
      </c>
      <c r="U14" s="8">
        <f t="shared" si="3"/>
        <v>363</v>
      </c>
      <c r="V14" s="8">
        <f t="shared" si="3"/>
        <v>1214</v>
      </c>
      <c r="W14" s="8">
        <f t="shared" si="3"/>
        <v>1301</v>
      </c>
      <c r="X14" s="8">
        <f t="shared" si="3"/>
        <v>936</v>
      </c>
      <c r="Y14" s="8">
        <f t="shared" si="3"/>
        <v>1027</v>
      </c>
      <c r="Z14" s="20">
        <f t="shared" si="3"/>
        <v>1312</v>
      </c>
      <c r="AA14" s="8">
        <f t="shared" si="3"/>
        <v>710</v>
      </c>
      <c r="AB14" s="8">
        <f t="shared" si="3"/>
        <v>1117</v>
      </c>
      <c r="AC14" s="8">
        <f t="shared" si="3"/>
        <v>1048</v>
      </c>
      <c r="AD14" s="8">
        <f t="shared" si="3"/>
        <v>1374</v>
      </c>
      <c r="AE14" s="8">
        <f t="shared" si="3"/>
        <v>948</v>
      </c>
      <c r="AF14" s="8">
        <f t="shared" si="3"/>
        <v>1493</v>
      </c>
      <c r="AG14" s="8">
        <f t="shared" si="3"/>
        <v>1696</v>
      </c>
      <c r="AH14" s="8">
        <f t="shared" si="3"/>
        <v>1086</v>
      </c>
      <c r="AI14" s="8">
        <f t="shared" si="3"/>
        <v>249</v>
      </c>
      <c r="AJ14" s="8">
        <f t="shared" si="3"/>
        <v>1412</v>
      </c>
      <c r="AK14" s="8">
        <f t="shared" si="3"/>
        <v>1806</v>
      </c>
      <c r="AL14" s="8">
        <f t="shared" si="3"/>
        <v>535</v>
      </c>
      <c r="AM14" s="8">
        <f t="shared" si="3"/>
        <v>386</v>
      </c>
      <c r="AN14" s="8">
        <f t="shared" si="3"/>
        <v>340</v>
      </c>
      <c r="AO14" s="8">
        <f t="shared" si="3"/>
        <v>468</v>
      </c>
      <c r="AP14" s="8">
        <f t="shared" si="3"/>
        <v>561</v>
      </c>
      <c r="AQ14" s="8">
        <f t="shared" si="3"/>
        <v>35627</v>
      </c>
      <c r="AR14" s="11" t="s">
        <v>16</v>
      </c>
      <c r="AS14" s="8">
        <f>SUM(AS12:AS13)</f>
        <v>125633</v>
      </c>
      <c r="AT14" s="8">
        <f>SUM(AT12:AT13)</f>
        <v>2814328</v>
      </c>
      <c r="AU14" s="8"/>
      <c r="AV14" s="8"/>
      <c r="AW14" s="8"/>
    </row>
    <row r="15" spans="1:49" ht="12.75">
      <c r="A15" s="8" t="s">
        <v>102</v>
      </c>
      <c r="B15" s="11" t="s">
        <v>34</v>
      </c>
      <c r="C15" s="8">
        <f aca="true" t="shared" si="4" ref="C15:AQ15">C8-C14</f>
        <v>0</v>
      </c>
      <c r="D15" s="8">
        <f t="shared" si="4"/>
        <v>0</v>
      </c>
      <c r="E15" s="8">
        <f t="shared" si="4"/>
        <v>0</v>
      </c>
      <c r="F15" s="8">
        <f t="shared" si="4"/>
        <v>0</v>
      </c>
      <c r="G15" s="8">
        <f t="shared" si="4"/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1</v>
      </c>
      <c r="L15" s="8">
        <f t="shared" si="4"/>
        <v>0</v>
      </c>
      <c r="M15" s="8">
        <f t="shared" si="4"/>
        <v>20</v>
      </c>
      <c r="N15" s="8">
        <f t="shared" si="4"/>
        <v>4</v>
      </c>
      <c r="O15" s="8">
        <f t="shared" si="4"/>
        <v>1</v>
      </c>
      <c r="P15" s="8">
        <f t="shared" si="4"/>
        <v>3</v>
      </c>
      <c r="Q15" s="8">
        <f t="shared" si="4"/>
        <v>0</v>
      </c>
      <c r="R15" s="8">
        <f t="shared" si="4"/>
        <v>3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8">
        <f t="shared" si="4"/>
        <v>5</v>
      </c>
      <c r="W15" s="8">
        <f t="shared" si="4"/>
        <v>0</v>
      </c>
      <c r="X15" s="8">
        <f t="shared" si="4"/>
        <v>7</v>
      </c>
      <c r="Y15" s="8">
        <f t="shared" si="4"/>
        <v>11</v>
      </c>
      <c r="Z15" s="8">
        <f t="shared" si="4"/>
        <v>5</v>
      </c>
      <c r="AA15" s="8">
        <f t="shared" si="4"/>
        <v>0</v>
      </c>
      <c r="AB15" s="8">
        <f t="shared" si="4"/>
        <v>12</v>
      </c>
      <c r="AC15" s="8">
        <f t="shared" si="4"/>
        <v>4</v>
      </c>
      <c r="AD15" s="8">
        <f t="shared" si="4"/>
        <v>0</v>
      </c>
      <c r="AE15" s="8">
        <f t="shared" si="4"/>
        <v>0</v>
      </c>
      <c r="AF15" s="8">
        <f t="shared" si="4"/>
        <v>21</v>
      </c>
      <c r="AG15" s="8">
        <f t="shared" si="4"/>
        <v>3</v>
      </c>
      <c r="AH15" s="8">
        <f t="shared" si="4"/>
        <v>0</v>
      </c>
      <c r="AI15" s="8">
        <f t="shared" si="4"/>
        <v>0</v>
      </c>
      <c r="AJ15" s="8">
        <f t="shared" si="4"/>
        <v>24</v>
      </c>
      <c r="AK15" s="8">
        <f t="shared" si="4"/>
        <v>0</v>
      </c>
      <c r="AL15" s="8">
        <f t="shared" si="4"/>
        <v>0</v>
      </c>
      <c r="AM15" s="8">
        <f t="shared" si="4"/>
        <v>0</v>
      </c>
      <c r="AN15" s="8">
        <f t="shared" si="4"/>
        <v>2</v>
      </c>
      <c r="AO15" s="8">
        <f t="shared" si="4"/>
        <v>0</v>
      </c>
      <c r="AP15" s="8">
        <f t="shared" si="4"/>
        <v>3</v>
      </c>
      <c r="AQ15" s="8">
        <f t="shared" si="4"/>
        <v>129</v>
      </c>
      <c r="AR15" s="11" t="s">
        <v>34</v>
      </c>
      <c r="AS15" s="8">
        <f>AS8-AS14</f>
        <v>187</v>
      </c>
      <c r="AT15" s="8">
        <f>AT8-AT14</f>
        <v>6782</v>
      </c>
      <c r="AU15" s="8"/>
      <c r="AV15" s="8"/>
      <c r="AW15" s="8"/>
    </row>
    <row r="16" spans="1:49" ht="12.75">
      <c r="A16" s="8"/>
      <c r="B16" s="11" t="s">
        <v>41</v>
      </c>
      <c r="C16" s="13">
        <f aca="true" t="shared" si="5" ref="C16:AQ16">C15/C8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0.0009066183136899365</v>
      </c>
      <c r="L16" s="13">
        <f t="shared" si="5"/>
        <v>0</v>
      </c>
      <c r="M16" s="13">
        <f t="shared" si="5"/>
        <v>0.01725625539257981</v>
      </c>
      <c r="N16" s="13">
        <f t="shared" si="5"/>
        <v>0.0042643923240938165</v>
      </c>
      <c r="O16" s="13">
        <f t="shared" si="5"/>
        <v>0.0008025682182985554</v>
      </c>
      <c r="P16" s="13">
        <f t="shared" si="5"/>
        <v>0.002459016393442623</v>
      </c>
      <c r="Q16" s="13">
        <f t="shared" si="5"/>
        <v>0</v>
      </c>
      <c r="R16" s="13">
        <f t="shared" si="5"/>
        <v>0.0039164490861618795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0.004101722723543888</v>
      </c>
      <c r="W16" s="13">
        <f t="shared" si="5"/>
        <v>0</v>
      </c>
      <c r="X16" s="13">
        <f t="shared" si="5"/>
        <v>0.007423117709437964</v>
      </c>
      <c r="Y16" s="13">
        <f t="shared" si="5"/>
        <v>0.010597302504816955</v>
      </c>
      <c r="Z16" s="13">
        <f t="shared" si="5"/>
        <v>0.0037965072133637054</v>
      </c>
      <c r="AA16" s="13">
        <f t="shared" si="5"/>
        <v>0</v>
      </c>
      <c r="AB16" s="13">
        <f t="shared" si="5"/>
        <v>0.010628875110717449</v>
      </c>
      <c r="AC16" s="13">
        <f t="shared" si="5"/>
        <v>0.0038022813688212928</v>
      </c>
      <c r="AD16" s="13">
        <f t="shared" si="5"/>
        <v>0</v>
      </c>
      <c r="AE16" s="13">
        <f t="shared" si="5"/>
        <v>0</v>
      </c>
      <c r="AF16" s="13">
        <f t="shared" si="5"/>
        <v>0.013870541611624834</v>
      </c>
      <c r="AG16" s="13">
        <f t="shared" si="5"/>
        <v>0.0017657445556209534</v>
      </c>
      <c r="AH16" s="13">
        <f t="shared" si="5"/>
        <v>0</v>
      </c>
      <c r="AI16" s="13">
        <f t="shared" si="5"/>
        <v>0</v>
      </c>
      <c r="AJ16" s="13">
        <f t="shared" si="5"/>
        <v>0.016713091922005572</v>
      </c>
      <c r="AK16" s="13">
        <f t="shared" si="5"/>
        <v>0</v>
      </c>
      <c r="AL16" s="13">
        <f t="shared" si="5"/>
        <v>0</v>
      </c>
      <c r="AM16" s="13">
        <f t="shared" si="5"/>
        <v>0</v>
      </c>
      <c r="AN16" s="13">
        <f t="shared" si="5"/>
        <v>0.005847953216374269</v>
      </c>
      <c r="AO16" s="13">
        <f t="shared" si="5"/>
        <v>0</v>
      </c>
      <c r="AP16" s="13">
        <f t="shared" si="5"/>
        <v>0.005319148936170213</v>
      </c>
      <c r="AQ16" s="13">
        <f t="shared" si="5"/>
        <v>0.0036077861058283925</v>
      </c>
      <c r="AR16" s="11" t="s">
        <v>41</v>
      </c>
      <c r="AS16" s="13">
        <f>AS15/AS8</f>
        <v>0.0014862501986965507</v>
      </c>
      <c r="AT16" s="13">
        <f>AT15/AT8</f>
        <v>0.0024040182764940043</v>
      </c>
      <c r="AU16" s="13"/>
      <c r="AV16" s="13"/>
      <c r="AW16" s="8"/>
    </row>
    <row r="17" spans="1:49" ht="12.75">
      <c r="A17" s="8">
        <v>8</v>
      </c>
      <c r="B17" s="11" t="s">
        <v>14</v>
      </c>
      <c r="C17" s="8">
        <v>6</v>
      </c>
      <c r="D17" s="8">
        <v>1</v>
      </c>
      <c r="E17" s="8">
        <v>24</v>
      </c>
      <c r="F17" s="8">
        <v>21</v>
      </c>
      <c r="G17" s="8">
        <v>34</v>
      </c>
      <c r="H17" s="8">
        <v>48</v>
      </c>
      <c r="I17" s="8">
        <v>41</v>
      </c>
      <c r="J17" s="8">
        <v>19</v>
      </c>
      <c r="K17" s="8">
        <v>63</v>
      </c>
      <c r="L17" s="8">
        <v>14</v>
      </c>
      <c r="M17" s="8">
        <v>19</v>
      </c>
      <c r="N17" s="8">
        <v>27</v>
      </c>
      <c r="O17" s="8">
        <v>61</v>
      </c>
      <c r="P17" s="8">
        <v>63</v>
      </c>
      <c r="Q17" s="8">
        <v>0</v>
      </c>
      <c r="R17" s="8">
        <v>36</v>
      </c>
      <c r="S17" s="8">
        <v>51</v>
      </c>
      <c r="T17" s="8">
        <v>14</v>
      </c>
      <c r="U17" s="8">
        <v>12</v>
      </c>
      <c r="V17" s="8">
        <v>50</v>
      </c>
      <c r="W17" s="8">
        <v>37</v>
      </c>
      <c r="X17" s="8">
        <v>35</v>
      </c>
      <c r="Y17" s="8">
        <v>15</v>
      </c>
      <c r="Z17" s="8">
        <v>36</v>
      </c>
      <c r="AA17" s="8">
        <v>26</v>
      </c>
      <c r="AB17" s="8">
        <v>63</v>
      </c>
      <c r="AC17" s="8">
        <v>37</v>
      </c>
      <c r="AD17" s="8">
        <v>10</v>
      </c>
      <c r="AE17" s="8">
        <v>21</v>
      </c>
      <c r="AF17" s="8">
        <v>60</v>
      </c>
      <c r="AG17" s="8">
        <v>39</v>
      </c>
      <c r="AH17" s="8">
        <v>34</v>
      </c>
      <c r="AI17" s="8">
        <v>7</v>
      </c>
      <c r="AJ17" s="8">
        <v>42</v>
      </c>
      <c r="AK17" s="8">
        <v>96</v>
      </c>
      <c r="AL17" s="8">
        <v>1</v>
      </c>
      <c r="AM17" s="8">
        <v>19</v>
      </c>
      <c r="AN17" s="8">
        <v>5</v>
      </c>
      <c r="AO17" s="8">
        <v>14</v>
      </c>
      <c r="AP17" s="8">
        <v>20</v>
      </c>
      <c r="AQ17" s="8">
        <f>SUM(C17:AP17)</f>
        <v>1221</v>
      </c>
      <c r="AR17" s="11" t="s">
        <v>14</v>
      </c>
      <c r="AS17" s="8">
        <v>8077</v>
      </c>
      <c r="AT17" s="8">
        <v>113648</v>
      </c>
      <c r="AU17" s="8"/>
      <c r="AV17" s="8"/>
      <c r="AW17" s="8"/>
    </row>
    <row r="18" spans="1:49" ht="12.75">
      <c r="A18" s="8">
        <v>9</v>
      </c>
      <c r="B18" s="11" t="s">
        <v>15</v>
      </c>
      <c r="C18" s="8">
        <v>187</v>
      </c>
      <c r="D18" s="8">
        <v>22</v>
      </c>
      <c r="E18" s="8">
        <v>469</v>
      </c>
      <c r="F18" s="8">
        <v>558</v>
      </c>
      <c r="G18" s="8">
        <v>751</v>
      </c>
      <c r="H18" s="8">
        <v>837</v>
      </c>
      <c r="I18" s="8">
        <v>863</v>
      </c>
      <c r="J18" s="8">
        <v>419</v>
      </c>
      <c r="K18" s="8">
        <v>1039</v>
      </c>
      <c r="L18" s="8">
        <v>155</v>
      </c>
      <c r="M18" s="8">
        <v>1120</v>
      </c>
      <c r="N18" s="8">
        <v>907</v>
      </c>
      <c r="O18" s="8">
        <v>1184</v>
      </c>
      <c r="P18" s="8">
        <v>1154</v>
      </c>
      <c r="Q18" s="8">
        <v>913</v>
      </c>
      <c r="R18" s="8">
        <v>727</v>
      </c>
      <c r="S18" s="8">
        <v>1079</v>
      </c>
      <c r="T18" s="8">
        <v>1319</v>
      </c>
      <c r="U18" s="8">
        <v>351</v>
      </c>
      <c r="V18" s="8">
        <v>1164</v>
      </c>
      <c r="W18" s="8">
        <v>1264</v>
      </c>
      <c r="X18" s="8">
        <v>901</v>
      </c>
      <c r="Y18" s="8">
        <v>1012</v>
      </c>
      <c r="Z18" s="8">
        <v>1276</v>
      </c>
      <c r="AA18" s="8">
        <v>684</v>
      </c>
      <c r="AB18" s="8">
        <v>1054</v>
      </c>
      <c r="AC18" s="8">
        <v>1011</v>
      </c>
      <c r="AD18" s="8">
        <v>1364</v>
      </c>
      <c r="AE18" s="8">
        <v>927</v>
      </c>
      <c r="AF18" s="8">
        <v>1433</v>
      </c>
      <c r="AG18" s="8">
        <v>1657</v>
      </c>
      <c r="AH18" s="8">
        <v>1052</v>
      </c>
      <c r="AI18" s="8">
        <v>242</v>
      </c>
      <c r="AJ18" s="8">
        <v>1370</v>
      </c>
      <c r="AK18" s="8">
        <v>1710</v>
      </c>
      <c r="AL18" s="8">
        <v>534</v>
      </c>
      <c r="AM18" s="8">
        <v>367</v>
      </c>
      <c r="AN18" s="8">
        <v>335</v>
      </c>
      <c r="AO18" s="8">
        <v>454</v>
      </c>
      <c r="AP18" s="8">
        <v>541</v>
      </c>
      <c r="AQ18" s="8">
        <f>SUM(C18:AP18)</f>
        <v>34406</v>
      </c>
      <c r="AR18" s="11" t="s">
        <v>15</v>
      </c>
      <c r="AS18" s="8">
        <v>117556</v>
      </c>
      <c r="AT18" s="8">
        <v>2700680</v>
      </c>
      <c r="AU18" s="8"/>
      <c r="AV18" s="8"/>
      <c r="AW18" s="8"/>
    </row>
    <row r="19" spans="1:49" ht="12.75">
      <c r="A19" s="8" t="s">
        <v>103</v>
      </c>
      <c r="B19" s="11" t="s">
        <v>19</v>
      </c>
      <c r="C19" s="8">
        <f aca="true" t="shared" si="6" ref="C19:AQ19">SUM(C17:C18)</f>
        <v>193</v>
      </c>
      <c r="D19" s="8">
        <f t="shared" si="6"/>
        <v>23</v>
      </c>
      <c r="E19" s="8">
        <f t="shared" si="6"/>
        <v>493</v>
      </c>
      <c r="F19" s="8">
        <f t="shared" si="6"/>
        <v>579</v>
      </c>
      <c r="G19" s="8">
        <f t="shared" si="6"/>
        <v>785</v>
      </c>
      <c r="H19" s="8">
        <f t="shared" si="6"/>
        <v>885</v>
      </c>
      <c r="I19" s="8">
        <f t="shared" si="6"/>
        <v>904</v>
      </c>
      <c r="J19" s="8">
        <f t="shared" si="6"/>
        <v>438</v>
      </c>
      <c r="K19" s="8">
        <f t="shared" si="6"/>
        <v>1102</v>
      </c>
      <c r="L19" s="8">
        <f t="shared" si="6"/>
        <v>169</v>
      </c>
      <c r="M19" s="8">
        <f t="shared" si="6"/>
        <v>1139</v>
      </c>
      <c r="N19" s="8">
        <f t="shared" si="6"/>
        <v>934</v>
      </c>
      <c r="O19" s="8">
        <f t="shared" si="6"/>
        <v>1245</v>
      </c>
      <c r="P19" s="8">
        <f t="shared" si="6"/>
        <v>1217</v>
      </c>
      <c r="Q19" s="8">
        <f t="shared" si="6"/>
        <v>913</v>
      </c>
      <c r="R19" s="8">
        <f t="shared" si="6"/>
        <v>763</v>
      </c>
      <c r="S19" s="8">
        <f t="shared" si="6"/>
        <v>1130</v>
      </c>
      <c r="T19" s="8">
        <f t="shared" si="6"/>
        <v>1333</v>
      </c>
      <c r="U19" s="8">
        <f t="shared" si="6"/>
        <v>363</v>
      </c>
      <c r="V19" s="8">
        <f t="shared" si="6"/>
        <v>1214</v>
      </c>
      <c r="W19" s="8">
        <f t="shared" si="6"/>
        <v>1301</v>
      </c>
      <c r="X19" s="8">
        <f t="shared" si="6"/>
        <v>936</v>
      </c>
      <c r="Y19" s="8">
        <f t="shared" si="6"/>
        <v>1027</v>
      </c>
      <c r="Z19" s="8">
        <f t="shared" si="6"/>
        <v>1312</v>
      </c>
      <c r="AA19" s="8">
        <f t="shared" si="6"/>
        <v>710</v>
      </c>
      <c r="AB19" s="8">
        <f t="shared" si="6"/>
        <v>1117</v>
      </c>
      <c r="AC19" s="8">
        <f t="shared" si="6"/>
        <v>1048</v>
      </c>
      <c r="AD19" s="8">
        <f t="shared" si="6"/>
        <v>1374</v>
      </c>
      <c r="AE19" s="8">
        <f t="shared" si="6"/>
        <v>948</v>
      </c>
      <c r="AF19" s="8">
        <f t="shared" si="6"/>
        <v>1493</v>
      </c>
      <c r="AG19" s="8">
        <f t="shared" si="6"/>
        <v>1696</v>
      </c>
      <c r="AH19" s="8">
        <f t="shared" si="6"/>
        <v>1086</v>
      </c>
      <c r="AI19" s="8">
        <f t="shared" si="6"/>
        <v>249</v>
      </c>
      <c r="AJ19" s="8">
        <f t="shared" si="6"/>
        <v>1412</v>
      </c>
      <c r="AK19" s="8">
        <f t="shared" si="6"/>
        <v>1806</v>
      </c>
      <c r="AL19" s="8">
        <f t="shared" si="6"/>
        <v>535</v>
      </c>
      <c r="AM19" s="8">
        <f t="shared" si="6"/>
        <v>386</v>
      </c>
      <c r="AN19" s="8">
        <f t="shared" si="6"/>
        <v>340</v>
      </c>
      <c r="AO19" s="8">
        <f t="shared" si="6"/>
        <v>468</v>
      </c>
      <c r="AP19" s="8">
        <f t="shared" si="6"/>
        <v>561</v>
      </c>
      <c r="AQ19" s="8">
        <f t="shared" si="6"/>
        <v>35627</v>
      </c>
      <c r="AR19" s="11" t="s">
        <v>19</v>
      </c>
      <c r="AS19" s="8">
        <f>SUM(AS17:AS18)</f>
        <v>125633</v>
      </c>
      <c r="AT19" s="8">
        <f>SUM(AT17:AT18)</f>
        <v>2814328</v>
      </c>
      <c r="AU19" s="8"/>
      <c r="AV19" s="8"/>
      <c r="AW19" s="8"/>
    </row>
    <row r="20" spans="1:49" ht="12.75">
      <c r="A20" s="8">
        <v>10</v>
      </c>
      <c r="B20" s="11" t="s">
        <v>20</v>
      </c>
      <c r="C20" s="8">
        <v>6</v>
      </c>
      <c r="D20" s="8">
        <v>40</v>
      </c>
      <c r="E20" s="8">
        <v>19</v>
      </c>
      <c r="F20" s="8">
        <v>19</v>
      </c>
      <c r="G20" s="8">
        <v>25</v>
      </c>
      <c r="H20" s="8">
        <v>32</v>
      </c>
      <c r="I20" s="8">
        <v>29</v>
      </c>
      <c r="J20" s="8">
        <v>16</v>
      </c>
      <c r="K20" s="8">
        <v>34</v>
      </c>
      <c r="L20" s="8">
        <v>0</v>
      </c>
      <c r="M20" s="8">
        <v>34</v>
      </c>
      <c r="N20" s="8">
        <v>28</v>
      </c>
      <c r="O20" s="8">
        <v>39</v>
      </c>
      <c r="P20" s="8">
        <v>36</v>
      </c>
      <c r="Q20" s="8">
        <v>25</v>
      </c>
      <c r="R20" s="8">
        <v>23</v>
      </c>
      <c r="S20" s="8">
        <v>34</v>
      </c>
      <c r="T20" s="8">
        <v>41</v>
      </c>
      <c r="U20" s="8">
        <v>10</v>
      </c>
      <c r="V20" s="8">
        <v>42</v>
      </c>
      <c r="W20" s="8">
        <v>41</v>
      </c>
      <c r="X20" s="8">
        <v>28</v>
      </c>
      <c r="Y20" s="8">
        <v>29</v>
      </c>
      <c r="Z20" s="8">
        <v>35</v>
      </c>
      <c r="AA20" s="8">
        <v>28</v>
      </c>
      <c r="AB20" s="8">
        <v>34</v>
      </c>
      <c r="AC20" s="8">
        <v>31</v>
      </c>
      <c r="AD20" s="8">
        <v>45</v>
      </c>
      <c r="AE20" s="8">
        <v>34</v>
      </c>
      <c r="AF20" s="8">
        <v>48</v>
      </c>
      <c r="AG20" s="8">
        <v>43</v>
      </c>
      <c r="AH20" s="8">
        <v>35</v>
      </c>
      <c r="AI20" s="8">
        <v>13</v>
      </c>
      <c r="AJ20" s="8">
        <v>36</v>
      </c>
      <c r="AK20" s="8">
        <v>43</v>
      </c>
      <c r="AL20" s="8">
        <v>17</v>
      </c>
      <c r="AM20" s="8">
        <v>14</v>
      </c>
      <c r="AN20" s="8">
        <v>13</v>
      </c>
      <c r="AO20" s="8">
        <v>15</v>
      </c>
      <c r="AP20" s="8">
        <v>21</v>
      </c>
      <c r="AQ20" s="8">
        <f aca="true" t="shared" si="7" ref="AQ20:AQ28">SUM(C20:AP20)</f>
        <v>1135</v>
      </c>
      <c r="AR20" s="11" t="s">
        <v>20</v>
      </c>
      <c r="AS20" s="8">
        <v>1945</v>
      </c>
      <c r="AT20" s="8">
        <v>99007</v>
      </c>
      <c r="AU20" s="8"/>
      <c r="AV20" s="8"/>
      <c r="AW20" s="8"/>
    </row>
    <row r="21" spans="1:49" ht="12.75">
      <c r="A21" s="8">
        <v>11</v>
      </c>
      <c r="B21" s="11" t="s">
        <v>21</v>
      </c>
      <c r="C21" s="8">
        <v>2</v>
      </c>
      <c r="D21" s="8">
        <v>0</v>
      </c>
      <c r="E21" s="8">
        <v>14</v>
      </c>
      <c r="F21" s="8">
        <v>7</v>
      </c>
      <c r="G21" s="8">
        <v>16</v>
      </c>
      <c r="H21" s="8">
        <v>31</v>
      </c>
      <c r="I21" s="8">
        <v>24</v>
      </c>
      <c r="J21" s="8">
        <v>10</v>
      </c>
      <c r="K21" s="8">
        <v>22</v>
      </c>
      <c r="L21" s="8">
        <v>0</v>
      </c>
      <c r="M21" s="8">
        <v>20</v>
      </c>
      <c r="N21" s="8">
        <v>20</v>
      </c>
      <c r="O21" s="8">
        <v>29</v>
      </c>
      <c r="P21" s="8">
        <v>24</v>
      </c>
      <c r="Q21" s="8">
        <v>16</v>
      </c>
      <c r="R21" s="8">
        <v>19</v>
      </c>
      <c r="S21" s="8">
        <v>20</v>
      </c>
      <c r="T21" s="8">
        <v>34</v>
      </c>
      <c r="U21" s="8">
        <v>6</v>
      </c>
      <c r="V21" s="8">
        <v>19</v>
      </c>
      <c r="W21" s="8">
        <v>35</v>
      </c>
      <c r="X21" s="8">
        <v>10</v>
      </c>
      <c r="Y21" s="8">
        <v>17</v>
      </c>
      <c r="Z21" s="8">
        <v>19</v>
      </c>
      <c r="AA21" s="8">
        <v>21</v>
      </c>
      <c r="AB21" s="8">
        <v>30</v>
      </c>
      <c r="AC21" s="8">
        <v>24</v>
      </c>
      <c r="AD21" s="8">
        <v>39</v>
      </c>
      <c r="AE21" s="8">
        <v>30</v>
      </c>
      <c r="AF21" s="8">
        <v>22</v>
      </c>
      <c r="AG21" s="8">
        <v>32</v>
      </c>
      <c r="AH21" s="8">
        <v>22</v>
      </c>
      <c r="AI21" s="8">
        <v>8</v>
      </c>
      <c r="AJ21" s="8">
        <v>26</v>
      </c>
      <c r="AK21" s="8">
        <v>30</v>
      </c>
      <c r="AL21" s="8">
        <v>10</v>
      </c>
      <c r="AM21" s="8">
        <v>11</v>
      </c>
      <c r="AN21" s="8">
        <v>6</v>
      </c>
      <c r="AO21" s="8">
        <v>15</v>
      </c>
      <c r="AP21" s="8">
        <v>14</v>
      </c>
      <c r="AQ21" s="8">
        <f t="shared" si="7"/>
        <v>754</v>
      </c>
      <c r="AR21" s="11" t="s">
        <v>21</v>
      </c>
      <c r="AS21" s="8">
        <v>1382</v>
      </c>
      <c r="AT21" s="8">
        <v>64257</v>
      </c>
      <c r="AU21" s="8"/>
      <c r="AV21" s="8"/>
      <c r="AW21" s="8"/>
    </row>
    <row r="22" spans="1:49" ht="12.75">
      <c r="A22" s="8">
        <v>12</v>
      </c>
      <c r="B22" s="11" t="s">
        <v>22</v>
      </c>
      <c r="C22" s="8">
        <v>5</v>
      </c>
      <c r="D22" s="8">
        <v>8</v>
      </c>
      <c r="E22" s="8">
        <v>22</v>
      </c>
      <c r="F22" s="8">
        <v>9</v>
      </c>
      <c r="G22" s="8">
        <v>19</v>
      </c>
      <c r="H22" s="8">
        <v>9</v>
      </c>
      <c r="I22" s="8">
        <v>12</v>
      </c>
      <c r="J22" s="8">
        <v>11</v>
      </c>
      <c r="K22" s="8">
        <v>28</v>
      </c>
      <c r="L22" s="8">
        <v>4</v>
      </c>
      <c r="M22" s="8">
        <v>11</v>
      </c>
      <c r="N22" s="8">
        <v>15</v>
      </c>
      <c r="O22" s="8">
        <v>11</v>
      </c>
      <c r="P22" s="8">
        <v>71</v>
      </c>
      <c r="Q22" s="8">
        <v>15</v>
      </c>
      <c r="R22" s="8">
        <v>7</v>
      </c>
      <c r="S22" s="8">
        <v>54</v>
      </c>
      <c r="T22" s="8">
        <v>18</v>
      </c>
      <c r="U22" s="8">
        <v>19</v>
      </c>
      <c r="V22" s="8">
        <v>16</v>
      </c>
      <c r="W22" s="8">
        <v>18</v>
      </c>
      <c r="X22" s="8">
        <v>12</v>
      </c>
      <c r="Y22" s="8">
        <v>3</v>
      </c>
      <c r="Z22" s="8">
        <v>26</v>
      </c>
      <c r="AA22" s="8">
        <v>5</v>
      </c>
      <c r="AB22" s="8">
        <v>7</v>
      </c>
      <c r="AC22" s="8">
        <v>3</v>
      </c>
      <c r="AD22" s="8">
        <v>9</v>
      </c>
      <c r="AE22" s="8">
        <v>15</v>
      </c>
      <c r="AF22" s="8">
        <v>12</v>
      </c>
      <c r="AG22" s="8">
        <v>8</v>
      </c>
      <c r="AH22" s="8">
        <v>31</v>
      </c>
      <c r="AI22" s="8">
        <v>9</v>
      </c>
      <c r="AJ22" s="8">
        <v>18</v>
      </c>
      <c r="AK22" s="8">
        <v>12</v>
      </c>
      <c r="AL22" s="8">
        <v>20</v>
      </c>
      <c r="AM22" s="8">
        <v>11</v>
      </c>
      <c r="AN22" s="8">
        <v>13</v>
      </c>
      <c r="AO22" s="8">
        <v>8</v>
      </c>
      <c r="AP22" s="8">
        <v>10</v>
      </c>
      <c r="AQ22" s="8">
        <f t="shared" si="7"/>
        <v>614</v>
      </c>
      <c r="AR22" s="11" t="s">
        <v>22</v>
      </c>
      <c r="AS22" s="8">
        <v>1388</v>
      </c>
      <c r="AT22" s="8">
        <v>41558</v>
      </c>
      <c r="AU22" s="8"/>
      <c r="AV22" s="8"/>
      <c r="AW22" s="8"/>
    </row>
    <row r="23" spans="1:49" ht="12.75">
      <c r="A23" s="8">
        <v>13</v>
      </c>
      <c r="B23" s="11" t="s">
        <v>23</v>
      </c>
      <c r="C23" s="8">
        <v>4</v>
      </c>
      <c r="D23" s="8">
        <v>40</v>
      </c>
      <c r="E23" s="8">
        <v>5</v>
      </c>
      <c r="F23" s="8">
        <v>12</v>
      </c>
      <c r="G23" s="8">
        <v>9</v>
      </c>
      <c r="H23" s="8">
        <v>1</v>
      </c>
      <c r="I23" s="8">
        <v>5</v>
      </c>
      <c r="J23" s="8">
        <v>6</v>
      </c>
      <c r="K23" s="8">
        <v>12</v>
      </c>
      <c r="L23" s="8">
        <v>0</v>
      </c>
      <c r="M23" s="8">
        <v>14</v>
      </c>
      <c r="N23" s="8">
        <v>8</v>
      </c>
      <c r="O23" s="8">
        <v>10</v>
      </c>
      <c r="P23" s="8">
        <v>12</v>
      </c>
      <c r="Q23" s="8">
        <v>9</v>
      </c>
      <c r="R23" s="8">
        <v>4</v>
      </c>
      <c r="S23" s="8">
        <v>14</v>
      </c>
      <c r="T23" s="8">
        <v>7</v>
      </c>
      <c r="U23" s="8">
        <v>4</v>
      </c>
      <c r="V23" s="8">
        <v>23</v>
      </c>
      <c r="W23" s="8">
        <v>6</v>
      </c>
      <c r="X23" s="8">
        <v>18</v>
      </c>
      <c r="Y23" s="8">
        <v>12</v>
      </c>
      <c r="Z23" s="8">
        <v>16</v>
      </c>
      <c r="AA23" s="8">
        <v>7</v>
      </c>
      <c r="AB23" s="8">
        <v>4</v>
      </c>
      <c r="AC23" s="8">
        <v>7</v>
      </c>
      <c r="AD23" s="8">
        <v>6</v>
      </c>
      <c r="AE23" s="8">
        <v>4</v>
      </c>
      <c r="AF23" s="8">
        <v>26</v>
      </c>
      <c r="AG23" s="8">
        <v>11</v>
      </c>
      <c r="AH23" s="8">
        <v>13</v>
      </c>
      <c r="AI23" s="8">
        <v>5</v>
      </c>
      <c r="AJ23" s="8">
        <v>10</v>
      </c>
      <c r="AK23" s="8">
        <v>13</v>
      </c>
      <c r="AL23" s="8">
        <v>7</v>
      </c>
      <c r="AM23" s="8">
        <v>3</v>
      </c>
      <c r="AN23" s="8">
        <v>7</v>
      </c>
      <c r="AO23" s="8">
        <v>0</v>
      </c>
      <c r="AP23" s="8">
        <v>7</v>
      </c>
      <c r="AQ23" s="8">
        <f t="shared" si="7"/>
        <v>381</v>
      </c>
      <c r="AR23" s="11" t="s">
        <v>23</v>
      </c>
      <c r="AS23" s="8">
        <v>563</v>
      </c>
      <c r="AT23" s="8">
        <v>34724</v>
      </c>
      <c r="AU23" s="8"/>
      <c r="AV23" s="8"/>
      <c r="AW23" s="8"/>
    </row>
    <row r="24" spans="1:49" ht="12.75">
      <c r="A24" s="8">
        <v>14</v>
      </c>
      <c r="B24" s="11" t="s">
        <v>24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</v>
      </c>
      <c r="X24" s="8">
        <v>0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1</v>
      </c>
      <c r="AN24" s="8">
        <v>1</v>
      </c>
      <c r="AO24" s="8">
        <v>0</v>
      </c>
      <c r="AP24" s="8">
        <v>0</v>
      </c>
      <c r="AQ24" s="20">
        <f t="shared" si="7"/>
        <v>11</v>
      </c>
      <c r="AR24" s="11" t="s">
        <v>24</v>
      </c>
      <c r="AS24" s="8">
        <v>19</v>
      </c>
      <c r="AT24" s="8">
        <v>2461</v>
      </c>
      <c r="AU24" s="8"/>
      <c r="AV24" s="8"/>
      <c r="AW24" s="8"/>
    </row>
    <row r="25" spans="1:72" ht="12.75">
      <c r="A25" s="8">
        <v>15</v>
      </c>
      <c r="B25" s="11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f t="shared" si="7"/>
        <v>0</v>
      </c>
      <c r="AR25" s="11" t="s">
        <v>75</v>
      </c>
      <c r="AS25" s="8">
        <v>0</v>
      </c>
      <c r="AT25" s="8">
        <v>26</v>
      </c>
      <c r="AU25" s="8"/>
      <c r="AV25" s="8"/>
      <c r="AW25" s="8">
        <v>2</v>
      </c>
      <c r="AX25">
        <f aca="true" t="shared" si="8" ref="AX25:BT25">AW25+1</f>
        <v>3</v>
      </c>
      <c r="AY25">
        <f t="shared" si="8"/>
        <v>4</v>
      </c>
      <c r="AZ25">
        <f t="shared" si="8"/>
        <v>5</v>
      </c>
      <c r="BA25">
        <f t="shared" si="8"/>
        <v>6</v>
      </c>
      <c r="BB25">
        <f t="shared" si="8"/>
        <v>7</v>
      </c>
      <c r="BC25">
        <f t="shared" si="8"/>
        <v>8</v>
      </c>
      <c r="BD25">
        <f t="shared" si="8"/>
        <v>9</v>
      </c>
      <c r="BE25">
        <f t="shared" si="8"/>
        <v>10</v>
      </c>
      <c r="BF25">
        <f t="shared" si="8"/>
        <v>11</v>
      </c>
      <c r="BG25">
        <f t="shared" si="8"/>
        <v>12</v>
      </c>
      <c r="BH25">
        <f t="shared" si="8"/>
        <v>13</v>
      </c>
      <c r="BI25">
        <f t="shared" si="8"/>
        <v>14</v>
      </c>
      <c r="BJ25">
        <f t="shared" si="8"/>
        <v>15</v>
      </c>
      <c r="BK25">
        <f t="shared" si="8"/>
        <v>16</v>
      </c>
      <c r="BL25">
        <f t="shared" si="8"/>
        <v>17</v>
      </c>
      <c r="BM25">
        <f t="shared" si="8"/>
        <v>18</v>
      </c>
      <c r="BN25">
        <f t="shared" si="8"/>
        <v>19</v>
      </c>
      <c r="BO25">
        <f t="shared" si="8"/>
        <v>20</v>
      </c>
      <c r="BP25">
        <f t="shared" si="8"/>
        <v>21</v>
      </c>
      <c r="BQ25">
        <f t="shared" si="8"/>
        <v>22</v>
      </c>
      <c r="BR25">
        <f t="shared" si="8"/>
        <v>23</v>
      </c>
      <c r="BS25">
        <f t="shared" si="8"/>
        <v>24</v>
      </c>
      <c r="BT25">
        <f t="shared" si="8"/>
        <v>25</v>
      </c>
    </row>
    <row r="26" spans="1:49" ht="12.75">
      <c r="A26" s="8">
        <v>16</v>
      </c>
      <c r="B26" s="11" t="s">
        <v>25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f t="shared" si="7"/>
        <v>0</v>
      </c>
      <c r="AR26" s="36" t="s">
        <v>25</v>
      </c>
      <c r="AS26" s="8">
        <v>66</v>
      </c>
      <c r="AT26" s="8">
        <v>390</v>
      </c>
      <c r="AU26" s="8"/>
      <c r="AV26" s="8"/>
      <c r="AW26" s="8"/>
    </row>
    <row r="27" spans="1:72" ht="12.75">
      <c r="A27" s="14">
        <v>17</v>
      </c>
      <c r="B27" s="11" t="s">
        <v>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f t="shared" si="7"/>
        <v>0</v>
      </c>
      <c r="AR27" s="11" t="s">
        <v>26</v>
      </c>
      <c r="AS27" s="8">
        <v>0</v>
      </c>
      <c r="AT27" s="8">
        <v>62</v>
      </c>
      <c r="AU27" s="26" t="s">
        <v>122</v>
      </c>
      <c r="AV27" s="8" t="s">
        <v>124</v>
      </c>
      <c r="AW27" s="19" t="str">
        <f aca="true" t="shared" si="9" ref="AW27:BT27">CONCATENATE("N/",AW25)</f>
        <v>N/2</v>
      </c>
      <c r="AX27" s="19" t="str">
        <f t="shared" si="9"/>
        <v>N/3</v>
      </c>
      <c r="AY27" s="19" t="str">
        <f t="shared" si="9"/>
        <v>N/4</v>
      </c>
      <c r="AZ27" s="19" t="str">
        <f t="shared" si="9"/>
        <v>N/5</v>
      </c>
      <c r="BA27" s="19" t="str">
        <f t="shared" si="9"/>
        <v>N/6</v>
      </c>
      <c r="BB27" s="19" t="str">
        <f t="shared" si="9"/>
        <v>N/7</v>
      </c>
      <c r="BC27" s="19" t="str">
        <f t="shared" si="9"/>
        <v>N/8</v>
      </c>
      <c r="BD27" s="19" t="str">
        <f t="shared" si="9"/>
        <v>N/9</v>
      </c>
      <c r="BE27" s="19" t="str">
        <f t="shared" si="9"/>
        <v>N/10</v>
      </c>
      <c r="BF27" s="19" t="str">
        <f t="shared" si="9"/>
        <v>N/11</v>
      </c>
      <c r="BG27" s="19" t="str">
        <f t="shared" si="9"/>
        <v>N/12</v>
      </c>
      <c r="BH27" s="19" t="str">
        <f t="shared" si="9"/>
        <v>N/13</v>
      </c>
      <c r="BI27" s="19" t="str">
        <f t="shared" si="9"/>
        <v>N/14</v>
      </c>
      <c r="BJ27" s="19" t="str">
        <f t="shared" si="9"/>
        <v>N/15</v>
      </c>
      <c r="BK27" s="19" t="str">
        <f t="shared" si="9"/>
        <v>N/16</v>
      </c>
      <c r="BL27" s="19" t="str">
        <f t="shared" si="9"/>
        <v>N/17</v>
      </c>
      <c r="BM27" s="19" t="str">
        <f t="shared" si="9"/>
        <v>N/18</v>
      </c>
      <c r="BN27" s="19" t="str">
        <f t="shared" si="9"/>
        <v>N/19</v>
      </c>
      <c r="BO27" s="19" t="str">
        <f t="shared" si="9"/>
        <v>N/20</v>
      </c>
      <c r="BP27" s="19" t="str">
        <f t="shared" si="9"/>
        <v>N/21</v>
      </c>
      <c r="BQ27" s="19" t="str">
        <f t="shared" si="9"/>
        <v>N/22</v>
      </c>
      <c r="BR27" s="19" t="str">
        <f t="shared" si="9"/>
        <v>N/23</v>
      </c>
      <c r="BS27" s="19" t="str">
        <f t="shared" si="9"/>
        <v>N/24</v>
      </c>
      <c r="BT27" s="19" t="str">
        <f t="shared" si="9"/>
        <v>N/25</v>
      </c>
    </row>
    <row r="28" spans="1:72" ht="12.75">
      <c r="A28" s="8">
        <v>18</v>
      </c>
      <c r="B28" s="11" t="s">
        <v>76</v>
      </c>
      <c r="C28" s="8">
        <v>42</v>
      </c>
      <c r="D28" s="8">
        <v>6</v>
      </c>
      <c r="E28" s="8">
        <v>135</v>
      </c>
      <c r="F28" s="8">
        <v>147</v>
      </c>
      <c r="G28" s="8">
        <v>273</v>
      </c>
      <c r="H28" s="8">
        <v>188</v>
      </c>
      <c r="I28" s="8">
        <v>218</v>
      </c>
      <c r="J28" s="8">
        <v>119</v>
      </c>
      <c r="K28" s="8">
        <v>279</v>
      </c>
      <c r="L28" s="8">
        <v>35</v>
      </c>
      <c r="M28" s="8">
        <v>183</v>
      </c>
      <c r="N28" s="8">
        <v>202</v>
      </c>
      <c r="O28" s="8">
        <v>337</v>
      </c>
      <c r="P28" s="8">
        <v>307</v>
      </c>
      <c r="Q28" s="8">
        <v>184</v>
      </c>
      <c r="R28" s="8">
        <v>178</v>
      </c>
      <c r="S28" s="8">
        <v>305</v>
      </c>
      <c r="T28" s="8">
        <v>300</v>
      </c>
      <c r="U28" s="8">
        <v>101</v>
      </c>
      <c r="V28" s="8">
        <v>300</v>
      </c>
      <c r="W28" s="8">
        <v>253</v>
      </c>
      <c r="X28" s="8">
        <v>165</v>
      </c>
      <c r="Y28" s="8">
        <v>207</v>
      </c>
      <c r="Z28" s="8">
        <v>306</v>
      </c>
      <c r="AA28" s="8">
        <v>199</v>
      </c>
      <c r="AB28" s="8">
        <v>268</v>
      </c>
      <c r="AC28" s="8">
        <v>264</v>
      </c>
      <c r="AD28" s="8">
        <v>167</v>
      </c>
      <c r="AE28" s="8">
        <v>268</v>
      </c>
      <c r="AF28" s="8">
        <v>225</v>
      </c>
      <c r="AG28" s="8">
        <v>380</v>
      </c>
      <c r="AH28" s="8">
        <v>290</v>
      </c>
      <c r="AI28" s="8">
        <v>49</v>
      </c>
      <c r="AJ28" s="8">
        <v>279</v>
      </c>
      <c r="AK28" s="8">
        <v>382</v>
      </c>
      <c r="AL28" s="8">
        <v>137</v>
      </c>
      <c r="AM28" s="8">
        <v>91</v>
      </c>
      <c r="AN28" s="8">
        <v>78</v>
      </c>
      <c r="AO28" s="8">
        <v>82</v>
      </c>
      <c r="AP28" s="8">
        <v>133</v>
      </c>
      <c r="AQ28" s="8">
        <f t="shared" si="7"/>
        <v>8062</v>
      </c>
      <c r="AR28" s="11" t="s">
        <v>76</v>
      </c>
      <c r="AS28" s="8">
        <v>24640</v>
      </c>
      <c r="AT28" s="8">
        <v>764317</v>
      </c>
      <c r="AU28" s="22">
        <f>AV28+AV29</f>
        <v>13</v>
      </c>
      <c r="AV28" s="9">
        <v>6</v>
      </c>
      <c r="AW28" s="35">
        <f>$AT28/AW25</f>
        <v>382158.5</v>
      </c>
      <c r="AX28" s="35">
        <f aca="true" t="shared" si="10" ref="AX28:BT28">$AT28/AX25</f>
        <v>254772.33333333334</v>
      </c>
      <c r="AY28" s="35">
        <f t="shared" si="10"/>
        <v>191079.25</v>
      </c>
      <c r="AZ28" s="35">
        <f t="shared" si="10"/>
        <v>152863.4</v>
      </c>
      <c r="BA28" s="35">
        <f t="shared" si="10"/>
        <v>127386.16666666667</v>
      </c>
      <c r="BB28" s="35">
        <f t="shared" si="10"/>
        <v>109188.14285714286</v>
      </c>
      <c r="BC28" s="35">
        <f t="shared" si="10"/>
        <v>95539.625</v>
      </c>
      <c r="BD28" s="35">
        <f t="shared" si="10"/>
        <v>84924.11111111111</v>
      </c>
      <c r="BE28" s="35">
        <f t="shared" si="10"/>
        <v>76431.7</v>
      </c>
      <c r="BF28" s="35">
        <f t="shared" si="10"/>
        <v>69483.36363636363</v>
      </c>
      <c r="BG28" s="35">
        <f t="shared" si="10"/>
        <v>63693.083333333336</v>
      </c>
      <c r="BH28" s="35">
        <f t="shared" si="10"/>
        <v>58793.61538461538</v>
      </c>
      <c r="BI28" s="35">
        <f t="shared" si="10"/>
        <v>54594.07142857143</v>
      </c>
      <c r="BJ28" s="35">
        <f t="shared" si="10"/>
        <v>50954.46666666667</v>
      </c>
      <c r="BK28" s="35">
        <f t="shared" si="10"/>
        <v>47769.8125</v>
      </c>
      <c r="BL28" s="35">
        <f t="shared" si="10"/>
        <v>44959.82352941176</v>
      </c>
      <c r="BM28" s="35">
        <f t="shared" si="10"/>
        <v>42462.055555555555</v>
      </c>
      <c r="BN28" s="35">
        <f t="shared" si="10"/>
        <v>40227.21052631579</v>
      </c>
      <c r="BO28" s="35">
        <f t="shared" si="10"/>
        <v>38215.85</v>
      </c>
      <c r="BP28" s="35">
        <f t="shared" si="10"/>
        <v>36396.04761904762</v>
      </c>
      <c r="BQ28" s="35">
        <f t="shared" si="10"/>
        <v>34741.681818181816</v>
      </c>
      <c r="BR28" s="35">
        <f t="shared" si="10"/>
        <v>33231.17391304348</v>
      </c>
      <c r="BS28" s="35">
        <f t="shared" si="10"/>
        <v>31846.541666666668</v>
      </c>
      <c r="BT28" s="35">
        <f t="shared" si="10"/>
        <v>30572.68</v>
      </c>
    </row>
    <row r="29" spans="1:72" ht="12.75">
      <c r="A29" s="8" t="s">
        <v>2</v>
      </c>
      <c r="B29" s="11" t="s">
        <v>27</v>
      </c>
      <c r="C29" s="13">
        <f aca="true" t="shared" si="11" ref="C29:AQ29">C28/C19</f>
        <v>0.21761658031088082</v>
      </c>
      <c r="D29" s="13">
        <f t="shared" si="11"/>
        <v>0.2608695652173913</v>
      </c>
      <c r="E29" s="13">
        <f t="shared" si="11"/>
        <v>0.2738336713995943</v>
      </c>
      <c r="F29" s="13">
        <f t="shared" si="11"/>
        <v>0.2538860103626943</v>
      </c>
      <c r="G29" s="13">
        <f t="shared" si="11"/>
        <v>0.34777070063694265</v>
      </c>
      <c r="H29" s="13">
        <f t="shared" si="11"/>
        <v>0.21242937853107344</v>
      </c>
      <c r="I29" s="13">
        <f t="shared" si="11"/>
        <v>0.2411504424778761</v>
      </c>
      <c r="J29" s="13">
        <f t="shared" si="11"/>
        <v>0.271689497716895</v>
      </c>
      <c r="K29" s="13">
        <f t="shared" si="11"/>
        <v>0.2531760435571688</v>
      </c>
      <c r="L29" s="13">
        <f t="shared" si="11"/>
        <v>0.20710059171597633</v>
      </c>
      <c r="M29" s="13">
        <f t="shared" si="11"/>
        <v>0.16066725197541704</v>
      </c>
      <c r="N29" s="13">
        <f t="shared" si="11"/>
        <v>0.21627408993576017</v>
      </c>
      <c r="O29" s="13">
        <f t="shared" si="11"/>
        <v>0.27068273092369477</v>
      </c>
      <c r="P29" s="13">
        <f t="shared" si="11"/>
        <v>0.2522596548890715</v>
      </c>
      <c r="Q29" s="13">
        <f t="shared" si="11"/>
        <v>0.20153340635268346</v>
      </c>
      <c r="R29" s="13">
        <f t="shared" si="11"/>
        <v>0.23328964613368283</v>
      </c>
      <c r="S29" s="13">
        <f t="shared" si="11"/>
        <v>0.26991150442477874</v>
      </c>
      <c r="T29" s="13">
        <f t="shared" si="11"/>
        <v>0.2250562640660165</v>
      </c>
      <c r="U29" s="13">
        <f t="shared" si="11"/>
        <v>0.27823691460055094</v>
      </c>
      <c r="V29" s="13">
        <f t="shared" si="11"/>
        <v>0.2471169686985173</v>
      </c>
      <c r="W29" s="13">
        <f t="shared" si="11"/>
        <v>0.19446579554189086</v>
      </c>
      <c r="X29" s="13">
        <f t="shared" si="11"/>
        <v>0.1762820512820513</v>
      </c>
      <c r="Y29" s="13">
        <f t="shared" si="11"/>
        <v>0.20155793573515093</v>
      </c>
      <c r="Z29" s="13">
        <f t="shared" si="11"/>
        <v>0.23323170731707318</v>
      </c>
      <c r="AA29" s="13">
        <f t="shared" si="11"/>
        <v>0.2802816901408451</v>
      </c>
      <c r="AB29" s="13">
        <f t="shared" si="11"/>
        <v>0.23992837958818264</v>
      </c>
      <c r="AC29" s="13">
        <f t="shared" si="11"/>
        <v>0.25190839694656486</v>
      </c>
      <c r="AD29" s="13">
        <f t="shared" si="11"/>
        <v>0.1215429403202329</v>
      </c>
      <c r="AE29" s="13">
        <f t="shared" si="11"/>
        <v>0.28270042194092826</v>
      </c>
      <c r="AF29" s="13">
        <f t="shared" si="11"/>
        <v>0.1507032819825854</v>
      </c>
      <c r="AG29" s="13">
        <f t="shared" si="11"/>
        <v>0.2240566037735849</v>
      </c>
      <c r="AH29" s="13">
        <f t="shared" si="11"/>
        <v>0.26703499079189685</v>
      </c>
      <c r="AI29" s="13">
        <f t="shared" si="11"/>
        <v>0.19678714859437751</v>
      </c>
      <c r="AJ29" s="13">
        <f t="shared" si="11"/>
        <v>0.19759206798866855</v>
      </c>
      <c r="AK29" s="13">
        <f t="shared" si="11"/>
        <v>0.2115171650055371</v>
      </c>
      <c r="AL29" s="13">
        <f t="shared" si="11"/>
        <v>0.2560747663551402</v>
      </c>
      <c r="AM29" s="13">
        <f t="shared" si="11"/>
        <v>0.23575129533678757</v>
      </c>
      <c r="AN29" s="13">
        <f t="shared" si="11"/>
        <v>0.22941176470588234</v>
      </c>
      <c r="AO29" s="13">
        <f t="shared" si="11"/>
        <v>0.1752136752136752</v>
      </c>
      <c r="AP29" s="13">
        <f t="shared" si="11"/>
        <v>0.23707664884135474</v>
      </c>
      <c r="AQ29" s="13">
        <f t="shared" si="11"/>
        <v>0.22628905043927358</v>
      </c>
      <c r="AR29" s="11" t="s">
        <v>27</v>
      </c>
      <c r="AS29" s="13">
        <f>AS28/AS19</f>
        <v>0.19612681381484165</v>
      </c>
      <c r="AT29" s="13">
        <f>AT28/AT19</f>
        <v>0.27158064020966993</v>
      </c>
      <c r="AU29" s="15"/>
      <c r="AV29" s="22">
        <f>SUM(AW29:BT29)</f>
        <v>7</v>
      </c>
      <c r="AW29" s="24">
        <v>1</v>
      </c>
      <c r="AX29" s="21">
        <v>1</v>
      </c>
      <c r="AY29" s="21">
        <v>1</v>
      </c>
      <c r="AZ29" s="21">
        <v>1</v>
      </c>
      <c r="BA29" s="21">
        <v>1</v>
      </c>
      <c r="BB29" s="21">
        <v>1</v>
      </c>
      <c r="BC29" s="21">
        <v>1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</row>
    <row r="30" spans="1:72" ht="12.75">
      <c r="A30" s="8">
        <v>19</v>
      </c>
      <c r="B30" s="11" t="s">
        <v>77</v>
      </c>
      <c r="C30" s="8">
        <v>38</v>
      </c>
      <c r="D30" s="8">
        <v>4</v>
      </c>
      <c r="E30" s="8">
        <v>61</v>
      </c>
      <c r="F30" s="8">
        <v>77</v>
      </c>
      <c r="G30" s="8">
        <v>84</v>
      </c>
      <c r="H30" s="8">
        <v>121</v>
      </c>
      <c r="I30" s="8">
        <v>131</v>
      </c>
      <c r="J30" s="8">
        <v>68</v>
      </c>
      <c r="K30" s="8">
        <v>156</v>
      </c>
      <c r="L30" s="8">
        <v>28</v>
      </c>
      <c r="M30" s="8">
        <v>129</v>
      </c>
      <c r="N30" s="8">
        <v>126</v>
      </c>
      <c r="O30" s="8">
        <v>172</v>
      </c>
      <c r="P30" s="8">
        <v>152</v>
      </c>
      <c r="Q30" s="8">
        <v>112</v>
      </c>
      <c r="R30" s="8">
        <v>110</v>
      </c>
      <c r="S30" s="8">
        <v>176</v>
      </c>
      <c r="T30" s="8">
        <v>260</v>
      </c>
      <c r="U30" s="8">
        <v>44</v>
      </c>
      <c r="V30" s="8">
        <v>207</v>
      </c>
      <c r="W30" s="8">
        <v>240</v>
      </c>
      <c r="X30" s="8">
        <v>128</v>
      </c>
      <c r="Y30" s="8">
        <v>106</v>
      </c>
      <c r="Z30" s="8">
        <v>213</v>
      </c>
      <c r="AA30" s="8">
        <v>82</v>
      </c>
      <c r="AB30" s="8">
        <v>146</v>
      </c>
      <c r="AC30" s="20">
        <v>188</v>
      </c>
      <c r="AD30" s="8">
        <v>92</v>
      </c>
      <c r="AE30" s="8">
        <v>64</v>
      </c>
      <c r="AF30" s="8">
        <v>187</v>
      </c>
      <c r="AG30" s="8">
        <v>202</v>
      </c>
      <c r="AH30" s="8">
        <v>164</v>
      </c>
      <c r="AI30" s="8">
        <v>23</v>
      </c>
      <c r="AJ30" s="8">
        <v>34</v>
      </c>
      <c r="AK30" s="8">
        <v>193</v>
      </c>
      <c r="AL30" s="8">
        <v>77</v>
      </c>
      <c r="AM30" s="8">
        <v>62</v>
      </c>
      <c r="AN30" s="8">
        <v>68</v>
      </c>
      <c r="AO30" s="8">
        <v>96</v>
      </c>
      <c r="AP30" s="8">
        <v>90</v>
      </c>
      <c r="AQ30" s="8">
        <f>SUM(C30:AP30)</f>
        <v>4711</v>
      </c>
      <c r="AR30" s="11" t="s">
        <v>77</v>
      </c>
      <c r="AS30" s="8">
        <v>14148</v>
      </c>
      <c r="AT30" s="8">
        <v>434125</v>
      </c>
      <c r="AU30" s="22">
        <f>AV30+AV31</f>
        <v>4</v>
      </c>
      <c r="AV30" s="8"/>
      <c r="AW30" s="35">
        <f>$AT30/AW25</f>
        <v>217062.5</v>
      </c>
      <c r="AX30" s="35">
        <f aca="true" t="shared" si="12" ref="AX30:BT30">$AT30/AX25</f>
        <v>144708.33333333334</v>
      </c>
      <c r="AY30" s="35">
        <f t="shared" si="12"/>
        <v>108531.25</v>
      </c>
      <c r="AZ30" s="35">
        <f t="shared" si="12"/>
        <v>86825</v>
      </c>
      <c r="BA30" s="35">
        <f t="shared" si="12"/>
        <v>72354.16666666667</v>
      </c>
      <c r="BB30" s="35">
        <f t="shared" si="12"/>
        <v>62017.857142857145</v>
      </c>
      <c r="BC30" s="35">
        <f t="shared" si="12"/>
        <v>54265.625</v>
      </c>
      <c r="BD30" s="35">
        <f t="shared" si="12"/>
        <v>48236.11111111111</v>
      </c>
      <c r="BE30" s="35">
        <f t="shared" si="12"/>
        <v>43412.5</v>
      </c>
      <c r="BF30" s="35">
        <f t="shared" si="12"/>
        <v>39465.90909090909</v>
      </c>
      <c r="BG30" s="35">
        <f t="shared" si="12"/>
        <v>36177.083333333336</v>
      </c>
      <c r="BH30" s="35">
        <f t="shared" si="12"/>
        <v>33394.230769230766</v>
      </c>
      <c r="BI30" s="35">
        <f t="shared" si="12"/>
        <v>31008.928571428572</v>
      </c>
      <c r="BJ30" s="35">
        <f t="shared" si="12"/>
        <v>28941.666666666668</v>
      </c>
      <c r="BK30" s="35">
        <f t="shared" si="12"/>
        <v>27132.8125</v>
      </c>
      <c r="BL30" s="35">
        <f t="shared" si="12"/>
        <v>25536.764705882353</v>
      </c>
      <c r="BM30" s="35">
        <f t="shared" si="12"/>
        <v>24118.055555555555</v>
      </c>
      <c r="BN30" s="35">
        <f t="shared" si="12"/>
        <v>22848.684210526317</v>
      </c>
      <c r="BO30" s="35">
        <f t="shared" si="12"/>
        <v>21706.25</v>
      </c>
      <c r="BP30" s="35">
        <f t="shared" si="12"/>
        <v>20672.619047619046</v>
      </c>
      <c r="BQ30" s="35">
        <f t="shared" si="12"/>
        <v>19732.954545454544</v>
      </c>
      <c r="BR30" s="35">
        <f t="shared" si="12"/>
        <v>18875</v>
      </c>
      <c r="BS30" s="35">
        <f t="shared" si="12"/>
        <v>18088.541666666668</v>
      </c>
      <c r="BT30" s="35">
        <f t="shared" si="12"/>
        <v>17365</v>
      </c>
    </row>
    <row r="31" spans="1:72" ht="12.75">
      <c r="A31" s="8" t="s">
        <v>2</v>
      </c>
      <c r="B31" s="11" t="s">
        <v>27</v>
      </c>
      <c r="C31" s="13">
        <f aca="true" t="shared" si="13" ref="C31:AQ31">C30/C19</f>
        <v>0.19689119170984457</v>
      </c>
      <c r="D31" s="13">
        <f t="shared" si="13"/>
        <v>0.17391304347826086</v>
      </c>
      <c r="E31" s="13">
        <f t="shared" si="13"/>
        <v>0.12373225152129817</v>
      </c>
      <c r="F31" s="13">
        <f t="shared" si="13"/>
        <v>0.13298791018998274</v>
      </c>
      <c r="G31" s="13">
        <f t="shared" si="13"/>
        <v>0.1070063694267516</v>
      </c>
      <c r="H31" s="13">
        <f t="shared" si="13"/>
        <v>0.1367231638418079</v>
      </c>
      <c r="I31" s="13">
        <f t="shared" si="13"/>
        <v>0.14491150442477876</v>
      </c>
      <c r="J31" s="13">
        <f t="shared" si="13"/>
        <v>0.1552511415525114</v>
      </c>
      <c r="K31" s="13">
        <f t="shared" si="13"/>
        <v>0.14156079854809436</v>
      </c>
      <c r="L31" s="13">
        <f t="shared" si="13"/>
        <v>0.16568047337278108</v>
      </c>
      <c r="M31" s="13">
        <f t="shared" si="13"/>
        <v>0.11325724319578578</v>
      </c>
      <c r="N31" s="13">
        <f t="shared" si="13"/>
        <v>0.1349036402569593</v>
      </c>
      <c r="O31" s="13">
        <f t="shared" si="13"/>
        <v>0.13815261044176708</v>
      </c>
      <c r="P31" s="13">
        <f t="shared" si="13"/>
        <v>0.12489728841413311</v>
      </c>
      <c r="Q31" s="13">
        <f t="shared" si="13"/>
        <v>0.12267250821467689</v>
      </c>
      <c r="R31" s="13">
        <f t="shared" si="13"/>
        <v>0.14416775884665792</v>
      </c>
      <c r="S31" s="13">
        <f t="shared" si="13"/>
        <v>0.15575221238938053</v>
      </c>
      <c r="T31" s="13">
        <f t="shared" si="13"/>
        <v>0.19504876219054765</v>
      </c>
      <c r="U31" s="13">
        <f t="shared" si="13"/>
        <v>0.12121212121212122</v>
      </c>
      <c r="V31" s="13">
        <f t="shared" si="13"/>
        <v>0.17051070840197693</v>
      </c>
      <c r="W31" s="13">
        <f t="shared" si="13"/>
        <v>0.18447348193697155</v>
      </c>
      <c r="X31" s="13">
        <f t="shared" si="13"/>
        <v>0.13675213675213677</v>
      </c>
      <c r="Y31" s="13">
        <f t="shared" si="13"/>
        <v>0.10321324245374879</v>
      </c>
      <c r="Z31" s="13">
        <f t="shared" si="13"/>
        <v>0.16234756097560976</v>
      </c>
      <c r="AA31" s="13">
        <f t="shared" si="13"/>
        <v>0.11549295774647887</v>
      </c>
      <c r="AB31" s="13">
        <f t="shared" si="13"/>
        <v>0.13070725156669652</v>
      </c>
      <c r="AC31" s="13">
        <f t="shared" si="13"/>
        <v>0.17938931297709923</v>
      </c>
      <c r="AD31" s="13">
        <f t="shared" si="13"/>
        <v>0.06695778748180495</v>
      </c>
      <c r="AE31" s="13">
        <f t="shared" si="13"/>
        <v>0.06751054852320675</v>
      </c>
      <c r="AF31" s="13">
        <f t="shared" si="13"/>
        <v>0.12525117213663764</v>
      </c>
      <c r="AG31" s="13">
        <f t="shared" si="13"/>
        <v>0.11910377358490566</v>
      </c>
      <c r="AH31" s="13">
        <f t="shared" si="13"/>
        <v>0.15101289134438306</v>
      </c>
      <c r="AI31" s="13">
        <f t="shared" si="13"/>
        <v>0.09236947791164658</v>
      </c>
      <c r="AJ31" s="13">
        <f t="shared" si="13"/>
        <v>0.024079320113314446</v>
      </c>
      <c r="AK31" s="13">
        <f t="shared" si="13"/>
        <v>0.10686600221483943</v>
      </c>
      <c r="AL31" s="13">
        <f t="shared" si="13"/>
        <v>0.14392523364485982</v>
      </c>
      <c r="AM31" s="13">
        <f t="shared" si="13"/>
        <v>0.16062176165803108</v>
      </c>
      <c r="AN31" s="13">
        <f t="shared" si="13"/>
        <v>0.2</v>
      </c>
      <c r="AO31" s="13">
        <f t="shared" si="13"/>
        <v>0.20512820512820512</v>
      </c>
      <c r="AP31" s="13">
        <f t="shared" si="13"/>
        <v>0.16042780748663102</v>
      </c>
      <c r="AQ31" s="13">
        <f t="shared" si="13"/>
        <v>0.1322311729867797</v>
      </c>
      <c r="AR31" s="11" t="s">
        <v>27</v>
      </c>
      <c r="AS31" s="13">
        <f>AS30/AS19</f>
        <v>0.11261372410115177</v>
      </c>
      <c r="AT31" s="13">
        <f>AT30/AT19</f>
        <v>0.1542552964686419</v>
      </c>
      <c r="AU31" s="13"/>
      <c r="AV31" s="22">
        <f>SUM(AW31:BT31)</f>
        <v>4</v>
      </c>
      <c r="AW31" s="21">
        <v>1</v>
      </c>
      <c r="AX31" s="21">
        <v>1</v>
      </c>
      <c r="AY31" s="21">
        <v>1</v>
      </c>
      <c r="AZ31" s="21">
        <v>1</v>
      </c>
      <c r="BA31" s="23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2" spans="1:72" ht="12.75">
      <c r="A32" s="8">
        <v>20</v>
      </c>
      <c r="B32" s="11" t="s">
        <v>84</v>
      </c>
      <c r="C32" s="8">
        <v>19</v>
      </c>
      <c r="D32" s="8">
        <v>4</v>
      </c>
      <c r="E32" s="8">
        <v>57</v>
      </c>
      <c r="F32" s="8">
        <v>74</v>
      </c>
      <c r="G32" s="8">
        <v>68</v>
      </c>
      <c r="H32" s="8">
        <v>68</v>
      </c>
      <c r="I32" s="8">
        <v>71</v>
      </c>
      <c r="J32" s="8">
        <v>30</v>
      </c>
      <c r="K32" s="8">
        <v>85</v>
      </c>
      <c r="L32" s="8">
        <v>3</v>
      </c>
      <c r="M32" s="8">
        <v>25</v>
      </c>
      <c r="N32" s="8">
        <v>88</v>
      </c>
      <c r="O32" s="8">
        <v>131</v>
      </c>
      <c r="P32" s="8">
        <v>71</v>
      </c>
      <c r="Q32" s="8">
        <v>47</v>
      </c>
      <c r="R32" s="8">
        <v>51</v>
      </c>
      <c r="S32" s="8">
        <v>93</v>
      </c>
      <c r="T32" s="8">
        <v>19</v>
      </c>
      <c r="U32" s="8">
        <v>42</v>
      </c>
      <c r="V32" s="8">
        <v>58</v>
      </c>
      <c r="W32" s="8">
        <v>37</v>
      </c>
      <c r="X32" s="8">
        <v>70</v>
      </c>
      <c r="Y32" s="8">
        <v>75</v>
      </c>
      <c r="Z32" s="8">
        <v>116</v>
      </c>
      <c r="AA32" s="8">
        <v>46</v>
      </c>
      <c r="AB32" s="8">
        <v>76</v>
      </c>
      <c r="AC32" s="20">
        <v>58</v>
      </c>
      <c r="AD32" s="8">
        <v>25</v>
      </c>
      <c r="AE32" s="8">
        <v>15</v>
      </c>
      <c r="AF32" s="8">
        <v>80</v>
      </c>
      <c r="AG32" s="8">
        <v>113</v>
      </c>
      <c r="AH32" s="8">
        <v>66</v>
      </c>
      <c r="AI32" s="8">
        <v>13</v>
      </c>
      <c r="AJ32" s="8">
        <v>48</v>
      </c>
      <c r="AK32" s="8">
        <v>16</v>
      </c>
      <c r="AL32" s="8">
        <v>23</v>
      </c>
      <c r="AM32" s="8">
        <v>25</v>
      </c>
      <c r="AN32" s="8">
        <v>16</v>
      </c>
      <c r="AO32" s="8">
        <v>19</v>
      </c>
      <c r="AP32" s="8">
        <v>47</v>
      </c>
      <c r="AQ32" s="8">
        <f>SUM(C32:AP32)</f>
        <v>2088</v>
      </c>
      <c r="AR32" s="11" t="s">
        <v>84</v>
      </c>
      <c r="AS32" s="8">
        <v>5032</v>
      </c>
      <c r="AT32" s="8">
        <v>76044</v>
      </c>
      <c r="AU32" s="8"/>
      <c r="AV32" s="8"/>
      <c r="AW32" s="35">
        <f>$AT32/AW25</f>
        <v>38022</v>
      </c>
      <c r="AX32" s="35">
        <f aca="true" t="shared" si="14" ref="AX32:BT32">$AT32/AX25</f>
        <v>25348</v>
      </c>
      <c r="AY32" s="35">
        <f t="shared" si="14"/>
        <v>19011</v>
      </c>
      <c r="AZ32" s="35">
        <f t="shared" si="14"/>
        <v>15208.8</v>
      </c>
      <c r="BA32" s="35">
        <f t="shared" si="14"/>
        <v>12674</v>
      </c>
      <c r="BB32" s="35">
        <f t="shared" si="14"/>
        <v>10863.42857142857</v>
      </c>
      <c r="BC32" s="35">
        <f t="shared" si="14"/>
        <v>9505.5</v>
      </c>
      <c r="BD32" s="35">
        <f t="shared" si="14"/>
        <v>8449.333333333334</v>
      </c>
      <c r="BE32" s="35">
        <f t="shared" si="14"/>
        <v>7604.4</v>
      </c>
      <c r="BF32" s="35">
        <f t="shared" si="14"/>
        <v>6913.090909090909</v>
      </c>
      <c r="BG32" s="35">
        <f t="shared" si="14"/>
        <v>6337</v>
      </c>
      <c r="BH32" s="35">
        <f t="shared" si="14"/>
        <v>5849.538461538462</v>
      </c>
      <c r="BI32" s="35">
        <f t="shared" si="14"/>
        <v>5431.714285714285</v>
      </c>
      <c r="BJ32" s="35">
        <f t="shared" si="14"/>
        <v>5069.6</v>
      </c>
      <c r="BK32" s="35">
        <f t="shared" si="14"/>
        <v>4752.75</v>
      </c>
      <c r="BL32" s="35">
        <f t="shared" si="14"/>
        <v>4473.176470588235</v>
      </c>
      <c r="BM32" s="35">
        <f t="shared" si="14"/>
        <v>4224.666666666667</v>
      </c>
      <c r="BN32" s="35">
        <f t="shared" si="14"/>
        <v>4002.315789473684</v>
      </c>
      <c r="BO32" s="35">
        <f t="shared" si="14"/>
        <v>3802.2</v>
      </c>
      <c r="BP32" s="35">
        <f t="shared" si="14"/>
        <v>3621.1428571428573</v>
      </c>
      <c r="BQ32" s="35">
        <f t="shared" si="14"/>
        <v>3456.5454545454545</v>
      </c>
      <c r="BR32" s="35">
        <f t="shared" si="14"/>
        <v>3306.2608695652175</v>
      </c>
      <c r="BS32" s="35">
        <f t="shared" si="14"/>
        <v>3168.5</v>
      </c>
      <c r="BT32" s="35">
        <f t="shared" si="14"/>
        <v>3041.76</v>
      </c>
    </row>
    <row r="33" spans="1:72" ht="12.75">
      <c r="A33" s="8" t="s">
        <v>2</v>
      </c>
      <c r="B33" s="11" t="s">
        <v>27</v>
      </c>
      <c r="C33" s="13">
        <f aca="true" t="shared" si="15" ref="C33:AQ33">C32/C19</f>
        <v>0.09844559585492228</v>
      </c>
      <c r="D33" s="13">
        <f t="shared" si="15"/>
        <v>0.17391304347826086</v>
      </c>
      <c r="E33" s="13">
        <f t="shared" si="15"/>
        <v>0.11561866125760649</v>
      </c>
      <c r="F33" s="13">
        <f t="shared" si="15"/>
        <v>0.12780656303972365</v>
      </c>
      <c r="G33" s="13">
        <f t="shared" si="15"/>
        <v>0.08662420382165605</v>
      </c>
      <c r="H33" s="13">
        <f t="shared" si="15"/>
        <v>0.0768361581920904</v>
      </c>
      <c r="I33" s="13">
        <f t="shared" si="15"/>
        <v>0.07853982300884955</v>
      </c>
      <c r="J33" s="13">
        <f t="shared" si="15"/>
        <v>0.0684931506849315</v>
      </c>
      <c r="K33" s="13">
        <f t="shared" si="15"/>
        <v>0.07713248638838476</v>
      </c>
      <c r="L33" s="13">
        <f t="shared" si="15"/>
        <v>0.01775147928994083</v>
      </c>
      <c r="M33" s="13">
        <f t="shared" si="15"/>
        <v>0.021949078138718173</v>
      </c>
      <c r="N33" s="13">
        <f t="shared" si="15"/>
        <v>0.09421841541755889</v>
      </c>
      <c r="O33" s="13">
        <f t="shared" si="15"/>
        <v>0.10522088353413654</v>
      </c>
      <c r="P33" s="13">
        <f t="shared" si="15"/>
        <v>0.05834018077239113</v>
      </c>
      <c r="Q33" s="13">
        <f t="shared" si="15"/>
        <v>0.05147864184008762</v>
      </c>
      <c r="R33" s="13">
        <f t="shared" si="15"/>
        <v>0.06684141546526867</v>
      </c>
      <c r="S33" s="13">
        <f t="shared" si="15"/>
        <v>0.08230088495575222</v>
      </c>
      <c r="T33" s="13">
        <f t="shared" si="15"/>
        <v>0.014253563390847712</v>
      </c>
      <c r="U33" s="13">
        <f t="shared" si="15"/>
        <v>0.11570247933884298</v>
      </c>
      <c r="V33" s="13">
        <f t="shared" si="15"/>
        <v>0.047775947281713346</v>
      </c>
      <c r="W33" s="13">
        <f t="shared" si="15"/>
        <v>0.02843966179861645</v>
      </c>
      <c r="X33" s="13">
        <f t="shared" si="15"/>
        <v>0.07478632478632478</v>
      </c>
      <c r="Y33" s="13">
        <f t="shared" si="15"/>
        <v>0.0730282375851996</v>
      </c>
      <c r="Z33" s="13">
        <f t="shared" si="15"/>
        <v>0.08841463414634146</v>
      </c>
      <c r="AA33" s="13">
        <f t="shared" si="15"/>
        <v>0.0647887323943662</v>
      </c>
      <c r="AB33" s="13">
        <f t="shared" si="15"/>
        <v>0.06803939122649955</v>
      </c>
      <c r="AC33" s="13">
        <f t="shared" si="15"/>
        <v>0.05534351145038168</v>
      </c>
      <c r="AD33" s="13">
        <f t="shared" si="15"/>
        <v>0.018195050946142648</v>
      </c>
      <c r="AE33" s="13">
        <f t="shared" si="15"/>
        <v>0.015822784810126583</v>
      </c>
      <c r="AF33" s="13">
        <f t="shared" si="15"/>
        <v>0.0535833891493637</v>
      </c>
      <c r="AG33" s="13">
        <f t="shared" si="15"/>
        <v>0.06662735849056604</v>
      </c>
      <c r="AH33" s="13">
        <f t="shared" si="15"/>
        <v>0.06077348066298342</v>
      </c>
      <c r="AI33" s="13">
        <f t="shared" si="15"/>
        <v>0.05220883534136546</v>
      </c>
      <c r="AJ33" s="13">
        <f t="shared" si="15"/>
        <v>0.0339943342776204</v>
      </c>
      <c r="AK33" s="13">
        <f t="shared" si="15"/>
        <v>0.008859357696566999</v>
      </c>
      <c r="AL33" s="13">
        <f t="shared" si="15"/>
        <v>0.04299065420560748</v>
      </c>
      <c r="AM33" s="13">
        <f t="shared" si="15"/>
        <v>0.06476683937823834</v>
      </c>
      <c r="AN33" s="13">
        <f t="shared" si="15"/>
        <v>0.047058823529411764</v>
      </c>
      <c r="AO33" s="13">
        <f t="shared" si="15"/>
        <v>0.0405982905982906</v>
      </c>
      <c r="AP33" s="13">
        <f t="shared" si="15"/>
        <v>0.08377896613190731</v>
      </c>
      <c r="AQ33" s="13">
        <f t="shared" si="15"/>
        <v>0.05860723608499172</v>
      </c>
      <c r="AR33" s="11" t="s">
        <v>27</v>
      </c>
      <c r="AS33" s="13">
        <f>AS32/AS19</f>
        <v>0.04005317074335565</v>
      </c>
      <c r="AT33" s="25">
        <f>AT32/AT19</f>
        <v>0.0270203046695339</v>
      </c>
      <c r="AU33" s="25"/>
      <c r="AV33" s="31">
        <f>SUM(AW33:BT33)</f>
        <v>0</v>
      </c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</row>
    <row r="34" spans="1:72" ht="12.75">
      <c r="A34" s="8">
        <v>21</v>
      </c>
      <c r="B34" s="11" t="s">
        <v>96</v>
      </c>
      <c r="C34" s="8">
        <v>45</v>
      </c>
      <c r="D34" s="8">
        <v>3</v>
      </c>
      <c r="E34" s="8">
        <v>125</v>
      </c>
      <c r="F34" s="8">
        <v>156</v>
      </c>
      <c r="G34" s="8">
        <v>179</v>
      </c>
      <c r="H34" s="8">
        <v>324</v>
      </c>
      <c r="I34" s="8">
        <v>296</v>
      </c>
      <c r="J34" s="8">
        <v>114</v>
      </c>
      <c r="K34" s="8">
        <v>350</v>
      </c>
      <c r="L34" s="8">
        <v>69</v>
      </c>
      <c r="M34" s="8">
        <v>667</v>
      </c>
      <c r="N34" s="8">
        <v>306</v>
      </c>
      <c r="O34" s="8">
        <v>339</v>
      </c>
      <c r="P34" s="8">
        <v>419</v>
      </c>
      <c r="Q34" s="8">
        <v>466</v>
      </c>
      <c r="R34" s="8">
        <v>247</v>
      </c>
      <c r="S34" s="8">
        <v>306</v>
      </c>
      <c r="T34" s="8">
        <v>612</v>
      </c>
      <c r="U34" s="8">
        <v>95</v>
      </c>
      <c r="V34" s="8">
        <v>394</v>
      </c>
      <c r="W34" s="8">
        <v>578</v>
      </c>
      <c r="X34" s="8">
        <v>408</v>
      </c>
      <c r="Y34" s="8">
        <v>438</v>
      </c>
      <c r="Z34" s="8">
        <v>440</v>
      </c>
      <c r="AA34" s="8">
        <v>250</v>
      </c>
      <c r="AB34" s="8">
        <v>324</v>
      </c>
      <c r="AC34" s="20">
        <v>314</v>
      </c>
      <c r="AD34" s="8">
        <v>978</v>
      </c>
      <c r="AE34" s="8">
        <v>535</v>
      </c>
      <c r="AF34" s="8">
        <v>671</v>
      </c>
      <c r="AG34" s="8">
        <v>781</v>
      </c>
      <c r="AH34" s="8">
        <v>379</v>
      </c>
      <c r="AI34" s="8">
        <v>115</v>
      </c>
      <c r="AJ34" s="8">
        <v>964</v>
      </c>
      <c r="AK34" s="8">
        <v>1055</v>
      </c>
      <c r="AL34" s="8">
        <v>189</v>
      </c>
      <c r="AM34" s="8">
        <v>119</v>
      </c>
      <c r="AN34" s="8">
        <v>119</v>
      </c>
      <c r="AO34" s="8">
        <v>162</v>
      </c>
      <c r="AP34" s="8">
        <v>152</v>
      </c>
      <c r="AQ34" s="8">
        <f>SUM(C34:AP34)</f>
        <v>14483</v>
      </c>
      <c r="AR34" s="11" t="s">
        <v>96</v>
      </c>
      <c r="AS34" s="8">
        <v>57072</v>
      </c>
      <c r="AT34" s="8">
        <v>943059</v>
      </c>
      <c r="AU34" s="22">
        <f>AV34+AV35</f>
        <v>29</v>
      </c>
      <c r="AV34" s="9">
        <v>19</v>
      </c>
      <c r="AW34" s="35">
        <f>$AT34/AW25</f>
        <v>471529.5</v>
      </c>
      <c r="AX34" s="35">
        <f aca="true" t="shared" si="16" ref="AX34:BT34">$AT34/AX25</f>
        <v>314353</v>
      </c>
      <c r="AY34" s="35">
        <f t="shared" si="16"/>
        <v>235764.75</v>
      </c>
      <c r="AZ34" s="35">
        <f t="shared" si="16"/>
        <v>188611.8</v>
      </c>
      <c r="BA34" s="35">
        <f t="shared" si="16"/>
        <v>157176.5</v>
      </c>
      <c r="BB34" s="35">
        <f t="shared" si="16"/>
        <v>134722.7142857143</v>
      </c>
      <c r="BC34" s="35">
        <f t="shared" si="16"/>
        <v>117882.375</v>
      </c>
      <c r="BD34" s="35">
        <f t="shared" si="16"/>
        <v>104784.33333333333</v>
      </c>
      <c r="BE34" s="35">
        <f t="shared" si="16"/>
        <v>94305.9</v>
      </c>
      <c r="BF34" s="35">
        <f t="shared" si="16"/>
        <v>85732.63636363637</v>
      </c>
      <c r="BG34" s="35">
        <f t="shared" si="16"/>
        <v>78588.25</v>
      </c>
      <c r="BH34" s="35">
        <f t="shared" si="16"/>
        <v>72543</v>
      </c>
      <c r="BI34" s="35">
        <f t="shared" si="16"/>
        <v>67361.35714285714</v>
      </c>
      <c r="BJ34" s="35">
        <f t="shared" si="16"/>
        <v>62870.6</v>
      </c>
      <c r="BK34" s="35">
        <f t="shared" si="16"/>
        <v>58941.1875</v>
      </c>
      <c r="BL34" s="35">
        <f t="shared" si="16"/>
        <v>55474.05882352941</v>
      </c>
      <c r="BM34" s="35">
        <f t="shared" si="16"/>
        <v>52392.166666666664</v>
      </c>
      <c r="BN34" s="35">
        <f t="shared" si="16"/>
        <v>49634.68421052631</v>
      </c>
      <c r="BO34" s="35">
        <f t="shared" si="16"/>
        <v>47152.95</v>
      </c>
      <c r="BP34" s="35">
        <f t="shared" si="16"/>
        <v>44907.57142857143</v>
      </c>
      <c r="BQ34" s="35">
        <f t="shared" si="16"/>
        <v>42866.318181818184</v>
      </c>
      <c r="BR34" s="35">
        <f t="shared" si="16"/>
        <v>41002.565217391304</v>
      </c>
      <c r="BS34" s="35">
        <f t="shared" si="16"/>
        <v>39294.125</v>
      </c>
      <c r="BT34" s="35">
        <f t="shared" si="16"/>
        <v>37722.36</v>
      </c>
    </row>
    <row r="35" spans="1:72" ht="12.75">
      <c r="A35" s="8" t="s">
        <v>2</v>
      </c>
      <c r="B35" s="11" t="s">
        <v>27</v>
      </c>
      <c r="C35" s="13">
        <f aca="true" t="shared" si="17" ref="C35:AQ35">C34/C19</f>
        <v>0.23316062176165803</v>
      </c>
      <c r="D35" s="13">
        <f t="shared" si="17"/>
        <v>0.13043478260869565</v>
      </c>
      <c r="E35" s="13">
        <f t="shared" si="17"/>
        <v>0.2535496957403651</v>
      </c>
      <c r="F35" s="13">
        <f t="shared" si="17"/>
        <v>0.2694300518134715</v>
      </c>
      <c r="G35" s="13">
        <f t="shared" si="17"/>
        <v>0.22802547770700637</v>
      </c>
      <c r="H35" s="13">
        <f t="shared" si="17"/>
        <v>0.36610169491525424</v>
      </c>
      <c r="I35" s="13">
        <f t="shared" si="17"/>
        <v>0.3274336283185841</v>
      </c>
      <c r="J35" s="13">
        <f t="shared" si="17"/>
        <v>0.2602739726027397</v>
      </c>
      <c r="K35" s="13">
        <f t="shared" si="17"/>
        <v>0.3176043557168784</v>
      </c>
      <c r="L35" s="13">
        <f t="shared" si="17"/>
        <v>0.40828402366863903</v>
      </c>
      <c r="M35" s="13">
        <f t="shared" si="17"/>
        <v>0.5856014047410009</v>
      </c>
      <c r="N35" s="13">
        <f t="shared" si="17"/>
        <v>0.32762312633832974</v>
      </c>
      <c r="O35" s="13">
        <f t="shared" si="17"/>
        <v>0.27228915662650605</v>
      </c>
      <c r="P35" s="13">
        <f t="shared" si="17"/>
        <v>0.3442892358258012</v>
      </c>
      <c r="Q35" s="13">
        <f t="shared" si="17"/>
        <v>0.5104052573932092</v>
      </c>
      <c r="R35" s="13">
        <f t="shared" si="17"/>
        <v>0.3237221494102228</v>
      </c>
      <c r="S35" s="13">
        <f t="shared" si="17"/>
        <v>0.27079646017699116</v>
      </c>
      <c r="T35" s="13">
        <f t="shared" si="17"/>
        <v>0.45911477869467365</v>
      </c>
      <c r="U35" s="13">
        <f t="shared" si="17"/>
        <v>0.26170798898071623</v>
      </c>
      <c r="V35" s="13">
        <f t="shared" si="17"/>
        <v>0.3245469522240527</v>
      </c>
      <c r="W35" s="13">
        <f t="shared" si="17"/>
        <v>0.44427363566487316</v>
      </c>
      <c r="X35" s="13">
        <f t="shared" si="17"/>
        <v>0.4358974358974359</v>
      </c>
      <c r="Y35" s="13">
        <f t="shared" si="17"/>
        <v>0.42648490749756574</v>
      </c>
      <c r="Z35" s="13">
        <f t="shared" si="17"/>
        <v>0.3353658536585366</v>
      </c>
      <c r="AA35" s="13">
        <f t="shared" si="17"/>
        <v>0.352112676056338</v>
      </c>
      <c r="AB35" s="13">
        <f t="shared" si="17"/>
        <v>0.2900626678603402</v>
      </c>
      <c r="AC35" s="13">
        <f t="shared" si="17"/>
        <v>0.29961832061068705</v>
      </c>
      <c r="AD35" s="13">
        <f t="shared" si="17"/>
        <v>0.7117903930131004</v>
      </c>
      <c r="AE35" s="13">
        <f t="shared" si="17"/>
        <v>0.5643459915611815</v>
      </c>
      <c r="AF35" s="13">
        <f t="shared" si="17"/>
        <v>0.449430676490288</v>
      </c>
      <c r="AG35" s="13">
        <f t="shared" si="17"/>
        <v>0.46049528301886794</v>
      </c>
      <c r="AH35" s="13">
        <f t="shared" si="17"/>
        <v>0.34898710865561694</v>
      </c>
      <c r="AI35" s="13">
        <f t="shared" si="17"/>
        <v>0.46184738955823296</v>
      </c>
      <c r="AJ35" s="13">
        <f t="shared" si="17"/>
        <v>0.6827195467422096</v>
      </c>
      <c r="AK35" s="13">
        <f t="shared" si="17"/>
        <v>0.5841638981173864</v>
      </c>
      <c r="AL35" s="13">
        <f t="shared" si="17"/>
        <v>0.3532710280373832</v>
      </c>
      <c r="AM35" s="13">
        <f t="shared" si="17"/>
        <v>0.3082901554404145</v>
      </c>
      <c r="AN35" s="13">
        <f t="shared" si="17"/>
        <v>0.35</v>
      </c>
      <c r="AO35" s="13">
        <f t="shared" si="17"/>
        <v>0.34615384615384615</v>
      </c>
      <c r="AP35" s="13">
        <f t="shared" si="17"/>
        <v>0.2709447415329768</v>
      </c>
      <c r="AQ35" s="13">
        <f t="shared" si="17"/>
        <v>0.40651752884048614</v>
      </c>
      <c r="AR35" s="11" t="s">
        <v>27</v>
      </c>
      <c r="AS35" s="13">
        <f>AS34/AS19</f>
        <v>0.4542755486217793</v>
      </c>
      <c r="AT35" s="25">
        <f>AT34/AT19</f>
        <v>0.3350920717130342</v>
      </c>
      <c r="AU35" s="27"/>
      <c r="AV35" s="22">
        <f>SUM(AW35:BT35)</f>
        <v>10</v>
      </c>
      <c r="AW35" s="21">
        <v>1</v>
      </c>
      <c r="AX35" s="21">
        <v>1</v>
      </c>
      <c r="AY35" s="21">
        <v>1</v>
      </c>
      <c r="AZ35" s="21">
        <v>1</v>
      </c>
      <c r="BA35" s="21">
        <v>1</v>
      </c>
      <c r="BB35" s="24">
        <v>1</v>
      </c>
      <c r="BC35" s="21">
        <v>1</v>
      </c>
      <c r="BD35" s="21">
        <v>1</v>
      </c>
      <c r="BE35" s="21">
        <v>1</v>
      </c>
      <c r="BF35" s="21">
        <v>1</v>
      </c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1:72" ht="12.75">
      <c r="A36" s="8">
        <v>22</v>
      </c>
      <c r="B36" s="11" t="s">
        <v>121</v>
      </c>
      <c r="C36" s="8">
        <v>43</v>
      </c>
      <c r="D36" s="8">
        <v>5</v>
      </c>
      <c r="E36" s="8">
        <v>91</v>
      </c>
      <c r="F36" s="8">
        <v>104</v>
      </c>
      <c r="G36" s="8">
        <v>147</v>
      </c>
      <c r="H36" s="8">
        <v>136</v>
      </c>
      <c r="I36" s="8">
        <v>147</v>
      </c>
      <c r="J36" s="8">
        <v>88</v>
      </c>
      <c r="K36" s="8">
        <v>169</v>
      </c>
      <c r="L36" s="8">
        <v>20</v>
      </c>
      <c r="M36" s="8">
        <v>116</v>
      </c>
      <c r="N36" s="8">
        <v>185</v>
      </c>
      <c r="O36" s="8">
        <v>205</v>
      </c>
      <c r="P36" s="8">
        <v>205</v>
      </c>
      <c r="Q36" s="8">
        <v>104</v>
      </c>
      <c r="R36" s="8">
        <v>141</v>
      </c>
      <c r="S36" s="8">
        <v>199</v>
      </c>
      <c r="T36" s="8">
        <v>128</v>
      </c>
      <c r="U36" s="8">
        <v>69</v>
      </c>
      <c r="V36" s="8">
        <v>205</v>
      </c>
      <c r="W36" s="8">
        <v>156</v>
      </c>
      <c r="X36" s="8">
        <v>130</v>
      </c>
      <c r="Y36" s="8">
        <v>186</v>
      </c>
      <c r="Z36" s="8">
        <v>201</v>
      </c>
      <c r="AA36" s="8">
        <v>107</v>
      </c>
      <c r="AB36" s="8">
        <v>240</v>
      </c>
      <c r="AC36" s="20">
        <v>187</v>
      </c>
      <c r="AD36" s="8">
        <v>102</v>
      </c>
      <c r="AE36" s="8">
        <v>45</v>
      </c>
      <c r="AF36" s="8">
        <v>270</v>
      </c>
      <c r="AG36" s="8">
        <v>181</v>
      </c>
      <c r="AH36" s="8">
        <v>153</v>
      </c>
      <c r="AI36" s="8">
        <v>42</v>
      </c>
      <c r="AJ36" s="8">
        <v>45</v>
      </c>
      <c r="AK36" s="8">
        <v>64</v>
      </c>
      <c r="AL36" s="8">
        <v>108</v>
      </c>
      <c r="AM36" s="8">
        <v>70</v>
      </c>
      <c r="AN36" s="8">
        <v>54</v>
      </c>
      <c r="AO36" s="8">
        <v>95</v>
      </c>
      <c r="AP36" s="8">
        <v>119</v>
      </c>
      <c r="AQ36" s="8">
        <f>SUM(C36:AP36)</f>
        <v>5062</v>
      </c>
      <c r="AR36" s="11" t="s">
        <v>121</v>
      </c>
      <c r="AS36" s="8">
        <v>16664</v>
      </c>
      <c r="AT36" s="8">
        <v>483135</v>
      </c>
      <c r="AU36" s="22">
        <f>AV36+AV37</f>
        <v>4</v>
      </c>
      <c r="AV36" s="9"/>
      <c r="AW36" s="35">
        <f>$AT36/AW25</f>
        <v>241567.5</v>
      </c>
      <c r="AX36" s="35">
        <f aca="true" t="shared" si="18" ref="AX36:BT36">$AT36/AX25</f>
        <v>161045</v>
      </c>
      <c r="AY36" s="35">
        <f t="shared" si="18"/>
        <v>120783.75</v>
      </c>
      <c r="AZ36" s="35">
        <f t="shared" si="18"/>
        <v>96627</v>
      </c>
      <c r="BA36" s="35">
        <f t="shared" si="18"/>
        <v>80522.5</v>
      </c>
      <c r="BB36" s="35">
        <f t="shared" si="18"/>
        <v>69019.28571428571</v>
      </c>
      <c r="BC36" s="35">
        <f t="shared" si="18"/>
        <v>60391.875</v>
      </c>
      <c r="BD36" s="35">
        <f t="shared" si="18"/>
        <v>53681.666666666664</v>
      </c>
      <c r="BE36" s="35">
        <f t="shared" si="18"/>
        <v>48313.5</v>
      </c>
      <c r="BF36" s="35">
        <f t="shared" si="18"/>
        <v>43921.36363636364</v>
      </c>
      <c r="BG36" s="35">
        <f t="shared" si="18"/>
        <v>40261.25</v>
      </c>
      <c r="BH36" s="35">
        <f t="shared" si="18"/>
        <v>37164.230769230766</v>
      </c>
      <c r="BI36" s="35">
        <f t="shared" si="18"/>
        <v>34509.642857142855</v>
      </c>
      <c r="BJ36" s="35">
        <f t="shared" si="18"/>
        <v>32209</v>
      </c>
      <c r="BK36" s="35">
        <f t="shared" si="18"/>
        <v>30195.9375</v>
      </c>
      <c r="BL36" s="35">
        <f t="shared" si="18"/>
        <v>28419.70588235294</v>
      </c>
      <c r="BM36" s="35">
        <f t="shared" si="18"/>
        <v>26840.833333333332</v>
      </c>
      <c r="BN36" s="35">
        <f t="shared" si="18"/>
        <v>25428.157894736843</v>
      </c>
      <c r="BO36" s="35">
        <f t="shared" si="18"/>
        <v>24156.75</v>
      </c>
      <c r="BP36" s="35">
        <f t="shared" si="18"/>
        <v>23006.428571428572</v>
      </c>
      <c r="BQ36" s="35">
        <f t="shared" si="18"/>
        <v>21960.68181818182</v>
      </c>
      <c r="BR36" s="35">
        <f t="shared" si="18"/>
        <v>21005.869565217392</v>
      </c>
      <c r="BS36" s="35">
        <f t="shared" si="18"/>
        <v>20130.625</v>
      </c>
      <c r="BT36" s="35">
        <f t="shared" si="18"/>
        <v>19325.4</v>
      </c>
    </row>
    <row r="37" spans="1:72" ht="12.75">
      <c r="A37" s="8"/>
      <c r="B37" s="11" t="s">
        <v>27</v>
      </c>
      <c r="C37" s="13">
        <f aca="true" t="shared" si="19" ref="C37:AQ37">C36/C19</f>
        <v>0.22279792746113988</v>
      </c>
      <c r="D37" s="13">
        <f t="shared" si="19"/>
        <v>0.21739130434782608</v>
      </c>
      <c r="E37" s="13">
        <f t="shared" si="19"/>
        <v>0.1845841784989858</v>
      </c>
      <c r="F37" s="13">
        <f t="shared" si="19"/>
        <v>0.17962003454231434</v>
      </c>
      <c r="G37" s="13">
        <f t="shared" si="19"/>
        <v>0.18726114649681527</v>
      </c>
      <c r="H37" s="13">
        <f t="shared" si="19"/>
        <v>0.1536723163841808</v>
      </c>
      <c r="I37" s="13">
        <f t="shared" si="19"/>
        <v>0.16261061946902655</v>
      </c>
      <c r="J37" s="13">
        <f t="shared" si="19"/>
        <v>0.2009132420091324</v>
      </c>
      <c r="K37" s="13">
        <f t="shared" si="19"/>
        <v>0.15335753176043557</v>
      </c>
      <c r="L37" s="13">
        <f t="shared" si="19"/>
        <v>0.11834319526627218</v>
      </c>
      <c r="M37" s="13">
        <f t="shared" si="19"/>
        <v>0.10184372256365233</v>
      </c>
      <c r="N37" s="13">
        <f t="shared" si="19"/>
        <v>0.1980728051391863</v>
      </c>
      <c r="O37" s="13">
        <f t="shared" si="19"/>
        <v>0.1646586345381526</v>
      </c>
      <c r="P37" s="13">
        <f t="shared" si="19"/>
        <v>0.1684470008216927</v>
      </c>
      <c r="Q37" s="13">
        <f t="shared" si="19"/>
        <v>0.11391018619934283</v>
      </c>
      <c r="R37" s="13">
        <f t="shared" si="19"/>
        <v>0.18479685452162517</v>
      </c>
      <c r="S37" s="13">
        <f t="shared" si="19"/>
        <v>0.17610619469026548</v>
      </c>
      <c r="T37" s="13">
        <f t="shared" si="19"/>
        <v>0.09602400600150038</v>
      </c>
      <c r="U37" s="13">
        <f t="shared" si="19"/>
        <v>0.19008264462809918</v>
      </c>
      <c r="V37" s="13">
        <f t="shared" si="19"/>
        <v>0.16886326194398682</v>
      </c>
      <c r="W37" s="13">
        <f t="shared" si="19"/>
        <v>0.11990776325903152</v>
      </c>
      <c r="X37" s="13">
        <f t="shared" si="19"/>
        <v>0.1388888888888889</v>
      </c>
      <c r="Y37" s="13">
        <f t="shared" si="19"/>
        <v>0.18111002921129504</v>
      </c>
      <c r="Z37" s="13">
        <f t="shared" si="19"/>
        <v>0.15320121951219512</v>
      </c>
      <c r="AA37" s="13">
        <f t="shared" si="19"/>
        <v>0.15070422535211267</v>
      </c>
      <c r="AB37" s="13">
        <f t="shared" si="19"/>
        <v>0.21486123545210384</v>
      </c>
      <c r="AC37" s="13">
        <f t="shared" si="19"/>
        <v>0.1784351145038168</v>
      </c>
      <c r="AD37" s="13">
        <f t="shared" si="19"/>
        <v>0.07423580786026202</v>
      </c>
      <c r="AE37" s="13">
        <f t="shared" si="19"/>
        <v>0.04746835443037975</v>
      </c>
      <c r="AF37" s="13">
        <f t="shared" si="19"/>
        <v>0.18084393837910248</v>
      </c>
      <c r="AG37" s="13">
        <f t="shared" si="19"/>
        <v>0.10672169811320754</v>
      </c>
      <c r="AH37" s="13">
        <f t="shared" si="19"/>
        <v>0.1408839779005525</v>
      </c>
      <c r="AI37" s="13">
        <f t="shared" si="19"/>
        <v>0.1686746987951807</v>
      </c>
      <c r="AJ37" s="13">
        <f t="shared" si="19"/>
        <v>0.03186968838526912</v>
      </c>
      <c r="AK37" s="13">
        <f t="shared" si="19"/>
        <v>0.035437430786267994</v>
      </c>
      <c r="AL37" s="13">
        <f t="shared" si="19"/>
        <v>0.20186915887850468</v>
      </c>
      <c r="AM37" s="13">
        <f t="shared" si="19"/>
        <v>0.18134715025906736</v>
      </c>
      <c r="AN37" s="13">
        <f t="shared" si="19"/>
        <v>0.1588235294117647</v>
      </c>
      <c r="AO37" s="13">
        <f t="shared" si="19"/>
        <v>0.202991452991453</v>
      </c>
      <c r="AP37" s="13">
        <f t="shared" si="19"/>
        <v>0.21212121212121213</v>
      </c>
      <c r="AQ37" s="13">
        <f t="shared" si="19"/>
        <v>0.14208325146658432</v>
      </c>
      <c r="AR37" s="11" t="s">
        <v>27</v>
      </c>
      <c r="AS37" s="13">
        <f>AS36/AS19</f>
        <v>0.1326403094728296</v>
      </c>
      <c r="AT37" s="25">
        <f>AT36/AT19</f>
        <v>0.17166975562194597</v>
      </c>
      <c r="AU37" s="27"/>
      <c r="AV37" s="22">
        <f>SUM(AW37:BT37)</f>
        <v>4</v>
      </c>
      <c r="AW37" s="21">
        <v>1</v>
      </c>
      <c r="AX37" s="21">
        <v>1</v>
      </c>
      <c r="AY37" s="21">
        <v>1</v>
      </c>
      <c r="AZ37" s="21">
        <v>1</v>
      </c>
      <c r="BA37" s="20"/>
      <c r="BB37" s="20"/>
      <c r="BC37" s="20"/>
      <c r="BD37" s="20"/>
      <c r="BE37" s="20"/>
      <c r="BF37" s="20"/>
      <c r="BG37" s="20"/>
      <c r="BH37" s="20"/>
      <c r="BI37" s="23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1:50" ht="12.75">
      <c r="A38" s="8" t="s">
        <v>2</v>
      </c>
      <c r="B38" s="11" t="s">
        <v>42</v>
      </c>
      <c r="C38" s="13">
        <f aca="true" t="shared" si="20" ref="C38:AQ38">C17/C19</f>
        <v>0.031088082901554404</v>
      </c>
      <c r="D38" s="13">
        <f t="shared" si="20"/>
        <v>0.043478260869565216</v>
      </c>
      <c r="E38" s="13">
        <f t="shared" si="20"/>
        <v>0.0486815415821501</v>
      </c>
      <c r="F38" s="13">
        <f t="shared" si="20"/>
        <v>0.03626943005181347</v>
      </c>
      <c r="G38" s="13">
        <f t="shared" si="20"/>
        <v>0.04331210191082802</v>
      </c>
      <c r="H38" s="13">
        <f t="shared" si="20"/>
        <v>0.05423728813559322</v>
      </c>
      <c r="I38" s="13">
        <f t="shared" si="20"/>
        <v>0.04535398230088496</v>
      </c>
      <c r="J38" s="13">
        <f t="shared" si="20"/>
        <v>0.04337899543378995</v>
      </c>
      <c r="K38" s="13">
        <f t="shared" si="20"/>
        <v>0.05716878402903811</v>
      </c>
      <c r="L38" s="13">
        <f t="shared" si="20"/>
        <v>0.08284023668639054</v>
      </c>
      <c r="M38" s="13">
        <f t="shared" si="20"/>
        <v>0.016681299385425813</v>
      </c>
      <c r="N38" s="13">
        <f t="shared" si="20"/>
        <v>0.028907922912205567</v>
      </c>
      <c r="O38" s="13">
        <f t="shared" si="20"/>
        <v>0.04899598393574297</v>
      </c>
      <c r="P38" s="13">
        <f t="shared" si="20"/>
        <v>0.051766639276910435</v>
      </c>
      <c r="Q38" s="13">
        <f t="shared" si="20"/>
        <v>0</v>
      </c>
      <c r="R38" s="13">
        <f t="shared" si="20"/>
        <v>0.047182175622542594</v>
      </c>
      <c r="S38" s="13">
        <f t="shared" si="20"/>
        <v>0.04513274336283186</v>
      </c>
      <c r="T38" s="13">
        <f t="shared" si="20"/>
        <v>0.010502625656414103</v>
      </c>
      <c r="U38" s="13">
        <f t="shared" si="20"/>
        <v>0.03305785123966942</v>
      </c>
      <c r="V38" s="13">
        <f t="shared" si="20"/>
        <v>0.04118616144975288</v>
      </c>
      <c r="W38" s="13">
        <f t="shared" si="20"/>
        <v>0.02843966179861645</v>
      </c>
      <c r="X38" s="13">
        <f t="shared" si="20"/>
        <v>0.03739316239316239</v>
      </c>
      <c r="Y38" s="13">
        <f t="shared" si="20"/>
        <v>0.014605647517039922</v>
      </c>
      <c r="Z38" s="13">
        <f t="shared" si="20"/>
        <v>0.027439024390243903</v>
      </c>
      <c r="AA38" s="13">
        <f t="shared" si="20"/>
        <v>0.036619718309859155</v>
      </c>
      <c r="AB38" s="13">
        <f t="shared" si="20"/>
        <v>0.05640107430617726</v>
      </c>
      <c r="AC38" s="13">
        <f t="shared" si="20"/>
        <v>0.035305343511450385</v>
      </c>
      <c r="AD38" s="13">
        <f t="shared" si="20"/>
        <v>0.00727802037845706</v>
      </c>
      <c r="AE38" s="13">
        <f t="shared" si="20"/>
        <v>0.022151898734177215</v>
      </c>
      <c r="AF38" s="13">
        <f t="shared" si="20"/>
        <v>0.04018754186202277</v>
      </c>
      <c r="AG38" s="13">
        <f t="shared" si="20"/>
        <v>0.022995283018867923</v>
      </c>
      <c r="AH38" s="13">
        <f t="shared" si="20"/>
        <v>0.03130755064456722</v>
      </c>
      <c r="AI38" s="13">
        <f t="shared" si="20"/>
        <v>0.028112449799196786</v>
      </c>
      <c r="AJ38" s="13">
        <f t="shared" si="20"/>
        <v>0.029745042492917848</v>
      </c>
      <c r="AK38" s="13">
        <f t="shared" si="20"/>
        <v>0.053156146179401995</v>
      </c>
      <c r="AL38" s="13">
        <f t="shared" si="20"/>
        <v>0.001869158878504673</v>
      </c>
      <c r="AM38" s="13">
        <f t="shared" si="20"/>
        <v>0.04922279792746114</v>
      </c>
      <c r="AN38" s="13">
        <f t="shared" si="20"/>
        <v>0.014705882352941176</v>
      </c>
      <c r="AO38" s="13">
        <f t="shared" si="20"/>
        <v>0.029914529914529916</v>
      </c>
      <c r="AP38" s="13">
        <f t="shared" si="20"/>
        <v>0.035650623885918005</v>
      </c>
      <c r="AQ38" s="13">
        <f t="shared" si="20"/>
        <v>0.03427176018188453</v>
      </c>
      <c r="AR38" s="11" t="s">
        <v>42</v>
      </c>
      <c r="AS38" s="13">
        <f>AS17/AS19</f>
        <v>0.06429043324604204</v>
      </c>
      <c r="AT38" s="13">
        <f>AT17/AT19</f>
        <v>0.040381931317174116</v>
      </c>
      <c r="AU38" s="22">
        <f>AV38+AV39</f>
        <v>50</v>
      </c>
      <c r="AV38" s="22">
        <f>AV28+AV30+AV32+AV34+AV36</f>
        <v>25</v>
      </c>
      <c r="AW38" s="8"/>
      <c r="AX38" s="20"/>
    </row>
    <row r="39" spans="1:50" ht="12.75">
      <c r="A39" s="8" t="s">
        <v>2</v>
      </c>
      <c r="B39" s="11" t="s">
        <v>28</v>
      </c>
      <c r="C39" s="8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1" t="s">
        <v>28</v>
      </c>
      <c r="AS39" s="8"/>
      <c r="AV39" s="22">
        <f>AV29+AV31+AV33+AV35+AV37</f>
        <v>25</v>
      </c>
      <c r="AW39" s="8"/>
      <c r="AX39" s="20"/>
    </row>
    <row r="40" spans="1:50" ht="12.75">
      <c r="A40" s="8" t="s">
        <v>2</v>
      </c>
      <c r="B40" s="11" t="s">
        <v>29</v>
      </c>
      <c r="C40" s="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8"/>
      <c r="AQ40" s="8"/>
      <c r="AR40" s="11" t="s">
        <v>29</v>
      </c>
      <c r="AS40" s="8"/>
      <c r="AT40" s="8"/>
      <c r="AU40" s="8"/>
      <c r="AV40" s="8"/>
      <c r="AW40" s="8"/>
      <c r="AX40" s="20"/>
    </row>
    <row r="41" spans="1:50" ht="12.75">
      <c r="A41" s="8" t="s">
        <v>2</v>
      </c>
      <c r="B41" s="11" t="s">
        <v>30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8"/>
      <c r="AR41" s="11" t="s">
        <v>30</v>
      </c>
      <c r="AS41" s="8"/>
      <c r="AT41" s="8"/>
      <c r="AU41" s="8"/>
      <c r="AV41" s="8"/>
      <c r="AW41" s="8"/>
      <c r="AX41" s="20"/>
    </row>
    <row r="42" spans="1:50" ht="12.75">
      <c r="A42" s="8" t="s">
        <v>33</v>
      </c>
      <c r="B42" s="11" t="s">
        <v>2</v>
      </c>
      <c r="C42" s="17" t="s">
        <v>85</v>
      </c>
      <c r="D42" s="17" t="s">
        <v>86</v>
      </c>
      <c r="E42" s="9">
        <v>320</v>
      </c>
      <c r="F42" s="9">
        <v>321</v>
      </c>
      <c r="G42" s="9">
        <v>322</v>
      </c>
      <c r="H42" s="9">
        <v>323</v>
      </c>
      <c r="I42" s="17" t="s">
        <v>87</v>
      </c>
      <c r="J42" s="17" t="s">
        <v>88</v>
      </c>
      <c r="K42" s="9">
        <v>326</v>
      </c>
      <c r="L42" s="9">
        <v>327</v>
      </c>
      <c r="M42" s="9">
        <v>328</v>
      </c>
      <c r="N42" s="9">
        <v>329</v>
      </c>
      <c r="O42" s="9">
        <v>330</v>
      </c>
      <c r="P42" s="9">
        <v>331</v>
      </c>
      <c r="Q42" s="9">
        <v>332</v>
      </c>
      <c r="R42" s="9">
        <v>333</v>
      </c>
      <c r="S42" s="9">
        <v>334</v>
      </c>
      <c r="T42" s="9">
        <v>335</v>
      </c>
      <c r="U42" s="9">
        <v>336</v>
      </c>
      <c r="V42" s="9">
        <v>337</v>
      </c>
      <c r="W42" s="9">
        <v>338</v>
      </c>
      <c r="X42" s="9">
        <v>339</v>
      </c>
      <c r="Y42" s="9">
        <v>340</v>
      </c>
      <c r="Z42" s="9">
        <v>341</v>
      </c>
      <c r="AA42" s="9">
        <v>342</v>
      </c>
      <c r="AB42" s="9">
        <v>343</v>
      </c>
      <c r="AC42" s="9">
        <v>344</v>
      </c>
      <c r="AD42" s="9">
        <v>345</v>
      </c>
      <c r="AE42" s="9">
        <v>346</v>
      </c>
      <c r="AF42" s="9">
        <v>347</v>
      </c>
      <c r="AG42" s="9">
        <v>348</v>
      </c>
      <c r="AH42" s="9">
        <v>349</v>
      </c>
      <c r="AI42" s="9">
        <v>350</v>
      </c>
      <c r="AJ42" s="9">
        <v>351</v>
      </c>
      <c r="AK42" s="9">
        <v>352</v>
      </c>
      <c r="AL42" s="9">
        <v>353</v>
      </c>
      <c r="AM42" s="9">
        <v>354</v>
      </c>
      <c r="AN42" s="9">
        <v>355</v>
      </c>
      <c r="AO42" s="9">
        <v>356</v>
      </c>
      <c r="AP42" s="9">
        <v>357</v>
      </c>
      <c r="AQ42" s="9" t="s">
        <v>1</v>
      </c>
      <c r="AR42" s="11" t="s">
        <v>2</v>
      </c>
      <c r="AS42" s="8" t="s">
        <v>79</v>
      </c>
      <c r="AT42" s="8" t="s">
        <v>120</v>
      </c>
      <c r="AU42" s="8"/>
      <c r="AV42" s="8"/>
      <c r="AW42" s="8"/>
      <c r="AX42" s="8"/>
    </row>
    <row r="43" spans="1:50" ht="12.75">
      <c r="A43" s="8" t="s">
        <v>2</v>
      </c>
      <c r="B43" s="11" t="s">
        <v>32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>
        <v>1</v>
      </c>
      <c r="AE43" s="8">
        <v>1</v>
      </c>
      <c r="AF43" s="8">
        <v>1</v>
      </c>
      <c r="AG43" s="8">
        <v>1</v>
      </c>
      <c r="AH43" s="8">
        <v>1</v>
      </c>
      <c r="AI43" s="8">
        <v>1</v>
      </c>
      <c r="AJ43" s="8">
        <v>1</v>
      </c>
      <c r="AK43" s="8">
        <v>1</v>
      </c>
      <c r="AL43" s="8">
        <v>1</v>
      </c>
      <c r="AM43" s="8">
        <v>1</v>
      </c>
      <c r="AN43" s="8">
        <v>1</v>
      </c>
      <c r="AO43" s="8">
        <v>1</v>
      </c>
      <c r="AP43" s="8">
        <v>1</v>
      </c>
      <c r="AQ43" s="8">
        <f>SUM(C43:AP43)</f>
        <v>40</v>
      </c>
      <c r="AR43" s="11" t="s">
        <v>32</v>
      </c>
      <c r="AS43" s="8"/>
      <c r="AT43" s="8"/>
      <c r="AU43" s="8"/>
      <c r="AV43" s="8"/>
      <c r="AW43" s="8"/>
      <c r="AX43" s="8"/>
    </row>
    <row r="44" spans="1:50" ht="12.75">
      <c r="A44" s="8"/>
      <c r="B44" s="11" t="s">
        <v>104</v>
      </c>
      <c r="C44" s="8">
        <f>C28+C30+C32+C34+C36</f>
        <v>187</v>
      </c>
      <c r="D44" s="8">
        <f aca="true" t="shared" si="21" ref="D44:AP44">D28+D30+D32+D34+D36</f>
        <v>22</v>
      </c>
      <c r="E44" s="8">
        <f t="shared" si="21"/>
        <v>469</v>
      </c>
      <c r="F44" s="8">
        <f t="shared" si="21"/>
        <v>558</v>
      </c>
      <c r="G44" s="8">
        <f t="shared" si="21"/>
        <v>751</v>
      </c>
      <c r="H44" s="8">
        <f t="shared" si="21"/>
        <v>837</v>
      </c>
      <c r="I44" s="8">
        <f t="shared" si="21"/>
        <v>863</v>
      </c>
      <c r="J44" s="8">
        <f t="shared" si="21"/>
        <v>419</v>
      </c>
      <c r="K44" s="8">
        <f t="shared" si="21"/>
        <v>1039</v>
      </c>
      <c r="L44" s="8">
        <f t="shared" si="21"/>
        <v>155</v>
      </c>
      <c r="M44" s="8">
        <f t="shared" si="21"/>
        <v>1120</v>
      </c>
      <c r="N44" s="8">
        <f t="shared" si="21"/>
        <v>907</v>
      </c>
      <c r="O44" s="8">
        <f t="shared" si="21"/>
        <v>1184</v>
      </c>
      <c r="P44" s="8">
        <f t="shared" si="21"/>
        <v>1154</v>
      </c>
      <c r="Q44" s="8">
        <f t="shared" si="21"/>
        <v>913</v>
      </c>
      <c r="R44" s="8">
        <f t="shared" si="21"/>
        <v>727</v>
      </c>
      <c r="S44" s="8">
        <f t="shared" si="21"/>
        <v>1079</v>
      </c>
      <c r="T44" s="8">
        <f t="shared" si="21"/>
        <v>1319</v>
      </c>
      <c r="U44" s="8">
        <f t="shared" si="21"/>
        <v>351</v>
      </c>
      <c r="V44" s="8">
        <f t="shared" si="21"/>
        <v>1164</v>
      </c>
      <c r="W44" s="8">
        <f t="shared" si="21"/>
        <v>1264</v>
      </c>
      <c r="X44" s="8">
        <f t="shared" si="21"/>
        <v>901</v>
      </c>
      <c r="Y44" s="8">
        <f t="shared" si="21"/>
        <v>1012</v>
      </c>
      <c r="Z44" s="8">
        <f t="shared" si="21"/>
        <v>1276</v>
      </c>
      <c r="AA44" s="8">
        <f t="shared" si="21"/>
        <v>684</v>
      </c>
      <c r="AB44" s="8">
        <f t="shared" si="21"/>
        <v>1054</v>
      </c>
      <c r="AC44" s="8">
        <f t="shared" si="21"/>
        <v>1011</v>
      </c>
      <c r="AD44" s="8">
        <f t="shared" si="21"/>
        <v>1364</v>
      </c>
      <c r="AE44" s="8">
        <f t="shared" si="21"/>
        <v>927</v>
      </c>
      <c r="AF44" s="8">
        <f t="shared" si="21"/>
        <v>1433</v>
      </c>
      <c r="AG44" s="8">
        <f t="shared" si="21"/>
        <v>1657</v>
      </c>
      <c r="AH44" s="8">
        <f t="shared" si="21"/>
        <v>1052</v>
      </c>
      <c r="AI44" s="8">
        <f t="shared" si="21"/>
        <v>242</v>
      </c>
      <c r="AJ44" s="8">
        <f t="shared" si="21"/>
        <v>1370</v>
      </c>
      <c r="AK44" s="8">
        <f t="shared" si="21"/>
        <v>1710</v>
      </c>
      <c r="AL44" s="8">
        <f t="shared" si="21"/>
        <v>534</v>
      </c>
      <c r="AM44" s="8">
        <f t="shared" si="21"/>
        <v>367</v>
      </c>
      <c r="AN44" s="8">
        <f t="shared" si="21"/>
        <v>335</v>
      </c>
      <c r="AO44" s="8">
        <f t="shared" si="21"/>
        <v>454</v>
      </c>
      <c r="AP44" s="8">
        <f t="shared" si="21"/>
        <v>541</v>
      </c>
      <c r="AQ44" s="8"/>
      <c r="AR44" s="11" t="s">
        <v>104</v>
      </c>
      <c r="AS44" s="8">
        <f>AS28+AS30+AS32+AS34+AS36</f>
        <v>117556</v>
      </c>
      <c r="AT44" s="8">
        <f>AT28+AT30+AT32+AT34+AT36</f>
        <v>2700680</v>
      </c>
      <c r="AU44" s="8"/>
      <c r="AV44" s="8"/>
      <c r="AW44" s="8"/>
      <c r="AX44" s="8"/>
    </row>
    <row r="45" spans="1:50" ht="12.75">
      <c r="A45" s="8"/>
      <c r="B45" s="11" t="s">
        <v>105</v>
      </c>
      <c r="C45" s="8">
        <f>C44-C18</f>
        <v>0</v>
      </c>
      <c r="D45" s="8">
        <f aca="true" t="shared" si="22" ref="D45:AP45">D44-D18</f>
        <v>0</v>
      </c>
      <c r="E45" s="8">
        <f t="shared" si="22"/>
        <v>0</v>
      </c>
      <c r="F45" s="8">
        <f t="shared" si="22"/>
        <v>0</v>
      </c>
      <c r="G45" s="8">
        <f t="shared" si="22"/>
        <v>0</v>
      </c>
      <c r="H45" s="8">
        <f t="shared" si="22"/>
        <v>0</v>
      </c>
      <c r="I45" s="8">
        <f t="shared" si="22"/>
        <v>0</v>
      </c>
      <c r="J45" s="8">
        <f t="shared" si="22"/>
        <v>0</v>
      </c>
      <c r="K45" s="8">
        <f t="shared" si="22"/>
        <v>0</v>
      </c>
      <c r="L45" s="8">
        <f t="shared" si="22"/>
        <v>0</v>
      </c>
      <c r="M45" s="8">
        <f t="shared" si="22"/>
        <v>0</v>
      </c>
      <c r="N45" s="8">
        <f t="shared" si="22"/>
        <v>0</v>
      </c>
      <c r="O45" s="8">
        <f t="shared" si="22"/>
        <v>0</v>
      </c>
      <c r="P45" s="8">
        <f t="shared" si="22"/>
        <v>0</v>
      </c>
      <c r="Q45" s="8">
        <f t="shared" si="22"/>
        <v>0</v>
      </c>
      <c r="R45" s="8">
        <f t="shared" si="22"/>
        <v>0</v>
      </c>
      <c r="S45" s="8">
        <f t="shared" si="22"/>
        <v>0</v>
      </c>
      <c r="T45" s="8">
        <f t="shared" si="22"/>
        <v>0</v>
      </c>
      <c r="U45" s="8">
        <f t="shared" si="22"/>
        <v>0</v>
      </c>
      <c r="V45" s="8">
        <f t="shared" si="22"/>
        <v>0</v>
      </c>
      <c r="W45" s="8">
        <f t="shared" si="22"/>
        <v>0</v>
      </c>
      <c r="X45" s="8">
        <f t="shared" si="22"/>
        <v>0</v>
      </c>
      <c r="Y45" s="8">
        <f t="shared" si="22"/>
        <v>0</v>
      </c>
      <c r="Z45" s="8">
        <f t="shared" si="22"/>
        <v>0</v>
      </c>
      <c r="AA45" s="8">
        <f t="shared" si="22"/>
        <v>0</v>
      </c>
      <c r="AB45" s="8">
        <f t="shared" si="22"/>
        <v>0</v>
      </c>
      <c r="AC45" s="20">
        <f t="shared" si="22"/>
        <v>0</v>
      </c>
      <c r="AD45" s="8">
        <f t="shared" si="22"/>
        <v>0</v>
      </c>
      <c r="AE45" s="8">
        <f t="shared" si="22"/>
        <v>0</v>
      </c>
      <c r="AF45" s="20">
        <f t="shared" si="22"/>
        <v>0</v>
      </c>
      <c r="AG45" s="8">
        <f t="shared" si="22"/>
        <v>0</v>
      </c>
      <c r="AH45" s="8">
        <f t="shared" si="22"/>
        <v>0</v>
      </c>
      <c r="AI45" s="8">
        <f t="shared" si="22"/>
        <v>0</v>
      </c>
      <c r="AJ45" s="8">
        <f t="shared" si="22"/>
        <v>0</v>
      </c>
      <c r="AK45" s="8">
        <f t="shared" si="22"/>
        <v>0</v>
      </c>
      <c r="AL45" s="8">
        <f t="shared" si="22"/>
        <v>0</v>
      </c>
      <c r="AM45" s="8">
        <f t="shared" si="22"/>
        <v>0</v>
      </c>
      <c r="AN45" s="8">
        <f t="shared" si="22"/>
        <v>0</v>
      </c>
      <c r="AO45" s="8">
        <f t="shared" si="22"/>
        <v>0</v>
      </c>
      <c r="AP45" s="8">
        <f t="shared" si="22"/>
        <v>0</v>
      </c>
      <c r="AQ45" s="8"/>
      <c r="AR45" s="11" t="s">
        <v>105</v>
      </c>
      <c r="AS45" s="8">
        <f>AS44-AS18</f>
        <v>0</v>
      </c>
      <c r="AT45" s="8">
        <f>AT44-AT18</f>
        <v>0</v>
      </c>
      <c r="AU45" s="8"/>
      <c r="AV45" s="8"/>
      <c r="AW45" s="8"/>
      <c r="AX45" s="8"/>
    </row>
    <row r="46" spans="1:50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 t="s">
        <v>110</v>
      </c>
      <c r="AS46" s="8"/>
      <c r="AT46" s="8">
        <v>25</v>
      </c>
      <c r="AU46" s="8"/>
      <c r="AV46" s="8"/>
      <c r="AW46" s="8"/>
      <c r="AX46" s="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9"/>
  <sheetViews>
    <sheetView workbookViewId="0" topLeftCell="A1">
      <pane xSplit="2" ySplit="2" topLeftCell="A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4" sqref="AS4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9.25390625" style="0" bestFit="1" customWidth="1"/>
    <col min="40" max="40" width="9.25390625" style="0" bestFit="1" customWidth="1"/>
    <col min="44" max="44" width="24.625" style="0" customWidth="1"/>
    <col min="45" max="45" width="14.00390625" style="0" customWidth="1"/>
    <col min="46" max="46" width="14.875" style="0" customWidth="1"/>
    <col min="47" max="47" width="12.125" style="0" customWidth="1"/>
  </cols>
  <sheetData>
    <row r="1" spans="1:45" ht="12.75">
      <c r="A1" t="s">
        <v>35</v>
      </c>
      <c r="B1" t="s">
        <v>112</v>
      </c>
      <c r="C1" s="3" t="s">
        <v>85</v>
      </c>
      <c r="D1" s="3" t="s">
        <v>86</v>
      </c>
      <c r="E1" s="4">
        <v>320</v>
      </c>
      <c r="F1" s="4">
        <v>321</v>
      </c>
      <c r="G1" s="4">
        <v>322</v>
      </c>
      <c r="H1" s="4">
        <v>323</v>
      </c>
      <c r="I1" s="3" t="s">
        <v>87</v>
      </c>
      <c r="J1" s="3" t="s">
        <v>88</v>
      </c>
      <c r="K1" s="4">
        <v>326</v>
      </c>
      <c r="L1" s="4">
        <v>327</v>
      </c>
      <c r="M1" s="4">
        <v>328</v>
      </c>
      <c r="N1" s="4">
        <v>329</v>
      </c>
      <c r="O1" s="4">
        <v>330</v>
      </c>
      <c r="P1" s="4">
        <v>331</v>
      </c>
      <c r="Q1" s="4">
        <v>332</v>
      </c>
      <c r="R1" s="4">
        <v>333</v>
      </c>
      <c r="S1" s="4">
        <v>334</v>
      </c>
      <c r="T1" s="4">
        <v>335</v>
      </c>
      <c r="U1" s="4">
        <v>336</v>
      </c>
      <c r="V1" s="4">
        <v>337</v>
      </c>
      <c r="W1" s="4">
        <v>338</v>
      </c>
      <c r="X1" s="4">
        <v>339</v>
      </c>
      <c r="Y1" s="4">
        <v>340</v>
      </c>
      <c r="Z1" s="4">
        <v>341</v>
      </c>
      <c r="AA1" s="4">
        <v>342</v>
      </c>
      <c r="AB1" s="4">
        <v>343</v>
      </c>
      <c r="AC1" s="4">
        <v>344</v>
      </c>
      <c r="AD1" s="4">
        <v>345</v>
      </c>
      <c r="AE1" s="4">
        <v>346</v>
      </c>
      <c r="AF1" s="4">
        <v>347</v>
      </c>
      <c r="AG1" s="4">
        <v>348</v>
      </c>
      <c r="AH1" s="4">
        <v>349</v>
      </c>
      <c r="AI1" s="4">
        <v>350</v>
      </c>
      <c r="AJ1" s="4">
        <v>351</v>
      </c>
      <c r="AK1" s="4">
        <v>352</v>
      </c>
      <c r="AL1" s="4">
        <v>353</v>
      </c>
      <c r="AM1" s="4">
        <v>354</v>
      </c>
      <c r="AN1" s="4">
        <v>355</v>
      </c>
      <c r="AO1" s="4">
        <v>356</v>
      </c>
      <c r="AP1" s="4">
        <v>357</v>
      </c>
      <c r="AQ1" s="4" t="s">
        <v>1</v>
      </c>
      <c r="AS1" t="s">
        <v>119</v>
      </c>
    </row>
    <row r="2" spans="1:43" ht="12.75">
      <c r="A2" t="s">
        <v>1</v>
      </c>
      <c r="B2" t="s">
        <v>36</v>
      </c>
      <c r="C2" s="3" t="s">
        <v>43</v>
      </c>
      <c r="D2" s="3" t="s">
        <v>44</v>
      </c>
      <c r="E2" s="3" t="s">
        <v>45</v>
      </c>
      <c r="F2" s="4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4" t="s">
        <v>55</v>
      </c>
      <c r="P2" s="4" t="s">
        <v>55</v>
      </c>
      <c r="Q2" s="3" t="s">
        <v>56</v>
      </c>
      <c r="R2" s="3" t="s">
        <v>57</v>
      </c>
      <c r="S2" s="3" t="s">
        <v>89</v>
      </c>
      <c r="T2" s="4" t="s">
        <v>58</v>
      </c>
      <c r="U2" s="4" t="s">
        <v>58</v>
      </c>
      <c r="V2" s="3" t="s">
        <v>59</v>
      </c>
      <c r="W2" s="3" t="s">
        <v>60</v>
      </c>
      <c r="X2" s="3" t="s">
        <v>61</v>
      </c>
      <c r="Y2" s="3" t="s">
        <v>94</v>
      </c>
      <c r="Z2" s="3" t="s">
        <v>93</v>
      </c>
      <c r="AA2" s="3" t="s">
        <v>92</v>
      </c>
      <c r="AB2" s="3" t="s">
        <v>62</v>
      </c>
      <c r="AC2" s="3" t="s">
        <v>63</v>
      </c>
      <c r="AD2" s="3" t="s">
        <v>65</v>
      </c>
      <c r="AE2" s="3" t="s">
        <v>91</v>
      </c>
      <c r="AF2" s="3" t="s">
        <v>66</v>
      </c>
      <c r="AG2" s="3" t="s">
        <v>64</v>
      </c>
      <c r="AH2" s="4" t="s">
        <v>90</v>
      </c>
      <c r="AI2" s="4" t="s">
        <v>67</v>
      </c>
      <c r="AJ2" s="3" t="s">
        <v>68</v>
      </c>
      <c r="AK2" s="4" t="s">
        <v>69</v>
      </c>
      <c r="AL2" s="3" t="s">
        <v>70</v>
      </c>
      <c r="AM2" s="3" t="s">
        <v>71</v>
      </c>
      <c r="AN2" s="3" t="s">
        <v>72</v>
      </c>
      <c r="AO2" s="3" t="s">
        <v>73</v>
      </c>
      <c r="AP2" s="3" t="s">
        <v>74</v>
      </c>
      <c r="AQ2" s="4"/>
    </row>
    <row r="3" spans="2:45" ht="12.75">
      <c r="B3" t="s">
        <v>129</v>
      </c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32"/>
      <c r="Z3" s="2"/>
      <c r="AA3" s="2"/>
      <c r="AB3" s="2"/>
      <c r="AC3" s="2"/>
      <c r="AE3" s="2"/>
      <c r="AF3" s="2"/>
      <c r="AI3" s="2"/>
      <c r="AK3" s="2"/>
      <c r="AL3" s="32"/>
      <c r="AM3" s="2"/>
      <c r="AN3" s="2"/>
      <c r="AO3" s="2"/>
      <c r="AP3" s="32"/>
      <c r="AS3" t="s">
        <v>131</v>
      </c>
    </row>
    <row r="4" spans="1:47" ht="12.75">
      <c r="A4" s="8">
        <v>1</v>
      </c>
      <c r="B4" s="8" t="s">
        <v>0</v>
      </c>
      <c r="C4" s="8">
        <v>348</v>
      </c>
      <c r="D4" s="8">
        <v>22</v>
      </c>
      <c r="E4" s="8">
        <v>852</v>
      </c>
      <c r="F4" s="8">
        <v>1179</v>
      </c>
      <c r="G4" s="8">
        <v>1555</v>
      </c>
      <c r="H4" s="8">
        <v>1371</v>
      </c>
      <c r="I4" s="8">
        <v>1843</v>
      </c>
      <c r="J4" s="8">
        <v>1016</v>
      </c>
      <c r="K4" s="8">
        <v>2095</v>
      </c>
      <c r="L4" s="8">
        <v>152</v>
      </c>
      <c r="M4" s="8">
        <v>2047</v>
      </c>
      <c r="N4" s="8">
        <v>1714</v>
      </c>
      <c r="O4" s="8">
        <v>2386</v>
      </c>
      <c r="P4" s="8">
        <v>2217</v>
      </c>
      <c r="Q4" s="8">
        <v>1544</v>
      </c>
      <c r="R4" s="8">
        <v>1437</v>
      </c>
      <c r="S4" s="8">
        <v>2057</v>
      </c>
      <c r="T4" s="8">
        <v>2507</v>
      </c>
      <c r="U4" s="8">
        <v>725</v>
      </c>
      <c r="V4" s="8">
        <v>2547</v>
      </c>
      <c r="W4" s="8">
        <v>2603</v>
      </c>
      <c r="X4" s="20">
        <v>1732</v>
      </c>
      <c r="Y4" s="8">
        <v>1804</v>
      </c>
      <c r="Z4" s="8">
        <v>2403</v>
      </c>
      <c r="AA4" s="8">
        <v>1273</v>
      </c>
      <c r="AB4" s="8">
        <v>2178</v>
      </c>
      <c r="AC4" s="8">
        <v>1992</v>
      </c>
      <c r="AD4" s="8">
        <v>2205</v>
      </c>
      <c r="AE4" s="8">
        <v>2193</v>
      </c>
      <c r="AF4" s="8">
        <v>2968</v>
      </c>
      <c r="AG4" s="8">
        <v>2480</v>
      </c>
      <c r="AH4" s="8">
        <v>2219</v>
      </c>
      <c r="AI4" s="8">
        <v>530</v>
      </c>
      <c r="AJ4" s="8">
        <v>2191</v>
      </c>
      <c r="AK4" s="8">
        <v>2781</v>
      </c>
      <c r="AL4" s="8">
        <v>1096</v>
      </c>
      <c r="AM4" s="8">
        <v>820</v>
      </c>
      <c r="AN4" s="8">
        <v>853</v>
      </c>
      <c r="AO4" s="8">
        <v>931</v>
      </c>
      <c r="AP4" s="8">
        <v>1213</v>
      </c>
      <c r="AQ4" s="8">
        <f>SUM(C4:AP4)</f>
        <v>66079</v>
      </c>
      <c r="AR4" s="8" t="s">
        <v>0</v>
      </c>
      <c r="AS4" s="10">
        <v>220185</v>
      </c>
      <c r="AU4" s="1"/>
    </row>
    <row r="5" spans="1:46" ht="12.75">
      <c r="A5" s="8">
        <v>2</v>
      </c>
      <c r="B5" s="11" t="s">
        <v>3</v>
      </c>
      <c r="C5" s="8">
        <v>300</v>
      </c>
      <c r="D5" s="8">
        <v>2300</v>
      </c>
      <c r="E5" s="8">
        <v>800</v>
      </c>
      <c r="F5" s="8">
        <v>1100</v>
      </c>
      <c r="G5" s="8">
        <v>1500</v>
      </c>
      <c r="H5" s="8">
        <v>1300</v>
      </c>
      <c r="I5" s="8">
        <v>1700</v>
      </c>
      <c r="J5" s="8">
        <v>900</v>
      </c>
      <c r="K5" s="8">
        <v>2000</v>
      </c>
      <c r="L5" s="8">
        <v>250</v>
      </c>
      <c r="M5" s="8">
        <v>2000</v>
      </c>
      <c r="N5" s="8">
        <v>1600</v>
      </c>
      <c r="O5" s="8">
        <v>2300</v>
      </c>
      <c r="P5" s="8">
        <v>2100</v>
      </c>
      <c r="Q5" s="8">
        <v>1400</v>
      </c>
      <c r="R5" s="8">
        <v>1300</v>
      </c>
      <c r="S5" s="8">
        <v>1900</v>
      </c>
      <c r="T5" s="8">
        <v>2400</v>
      </c>
      <c r="U5" s="8">
        <v>600</v>
      </c>
      <c r="V5" s="8">
        <v>2400</v>
      </c>
      <c r="W5" s="8">
        <v>2400</v>
      </c>
      <c r="X5" s="8">
        <v>1600</v>
      </c>
      <c r="Y5" s="8">
        <v>1700</v>
      </c>
      <c r="Z5" s="8">
        <v>2100</v>
      </c>
      <c r="AA5" s="8">
        <v>1100</v>
      </c>
      <c r="AB5" s="8">
        <v>2000</v>
      </c>
      <c r="AC5" s="8">
        <v>1800</v>
      </c>
      <c r="AD5" s="8">
        <v>2000</v>
      </c>
      <c r="AE5" s="8">
        <v>2000</v>
      </c>
      <c r="AF5" s="8">
        <v>2800</v>
      </c>
      <c r="AG5" s="8">
        <v>2500</v>
      </c>
      <c r="AH5" s="8">
        <v>2100</v>
      </c>
      <c r="AI5" s="8">
        <v>400</v>
      </c>
      <c r="AJ5" s="8">
        <v>2100</v>
      </c>
      <c r="AK5" s="8">
        <v>2500</v>
      </c>
      <c r="AL5" s="8">
        <v>1000</v>
      </c>
      <c r="AM5" s="8">
        <v>800</v>
      </c>
      <c r="AN5" s="8">
        <v>800</v>
      </c>
      <c r="AO5" s="8">
        <v>800</v>
      </c>
      <c r="AP5" s="8">
        <v>1100</v>
      </c>
      <c r="AQ5" s="8">
        <f>SUM(C5:AP5)</f>
        <v>63750</v>
      </c>
      <c r="AR5" s="11" t="s">
        <v>3</v>
      </c>
      <c r="AS5" s="8">
        <v>174890</v>
      </c>
      <c r="AT5" s="1"/>
    </row>
    <row r="6" spans="1:45" ht="12.75">
      <c r="A6" s="8">
        <v>3</v>
      </c>
      <c r="B6" s="11" t="s">
        <v>5</v>
      </c>
      <c r="C6" s="8">
        <v>184</v>
      </c>
      <c r="D6" s="8">
        <v>17</v>
      </c>
      <c r="E6" s="8">
        <v>473</v>
      </c>
      <c r="F6" s="8">
        <v>570</v>
      </c>
      <c r="G6" s="8">
        <v>757</v>
      </c>
      <c r="H6" s="8">
        <v>859</v>
      </c>
      <c r="I6" s="8">
        <v>872</v>
      </c>
      <c r="J6" s="8">
        <v>420</v>
      </c>
      <c r="K6" s="8">
        <v>1056</v>
      </c>
      <c r="L6" s="8">
        <v>57</v>
      </c>
      <c r="M6" s="8">
        <v>1107</v>
      </c>
      <c r="N6" s="8">
        <v>905</v>
      </c>
      <c r="O6" s="8">
        <v>1218</v>
      </c>
      <c r="P6" s="8">
        <v>1201</v>
      </c>
      <c r="Q6" s="8">
        <v>880</v>
      </c>
      <c r="R6" s="8">
        <v>739</v>
      </c>
      <c r="S6" s="8">
        <v>1108</v>
      </c>
      <c r="T6" s="8">
        <v>1318</v>
      </c>
      <c r="U6" s="8">
        <v>362</v>
      </c>
      <c r="V6" s="8">
        <v>1185</v>
      </c>
      <c r="W6" s="8">
        <v>1081</v>
      </c>
      <c r="X6" s="8">
        <v>936</v>
      </c>
      <c r="Y6" s="8">
        <v>1027</v>
      </c>
      <c r="Z6" s="8">
        <v>1303</v>
      </c>
      <c r="AA6" s="8">
        <v>700</v>
      </c>
      <c r="AB6" s="8">
        <v>1115</v>
      </c>
      <c r="AC6" s="8">
        <v>1044</v>
      </c>
      <c r="AD6" s="8">
        <v>1366</v>
      </c>
      <c r="AE6" s="8">
        <v>937</v>
      </c>
      <c r="AF6" s="8">
        <v>1487</v>
      </c>
      <c r="AG6" s="8">
        <v>1598</v>
      </c>
      <c r="AH6" s="8">
        <v>1073</v>
      </c>
      <c r="AI6" s="8">
        <v>235</v>
      </c>
      <c r="AJ6" s="8">
        <v>1424</v>
      </c>
      <c r="AK6" s="8">
        <v>1778</v>
      </c>
      <c r="AL6" s="8">
        <v>471</v>
      </c>
      <c r="AM6" s="8">
        <v>357</v>
      </c>
      <c r="AN6" s="8">
        <v>326</v>
      </c>
      <c r="AO6" s="8">
        <v>438</v>
      </c>
      <c r="AP6" s="8">
        <v>531</v>
      </c>
      <c r="AQ6" s="8">
        <f>SUM(C6:AP6)</f>
        <v>34515</v>
      </c>
      <c r="AR6" s="11" t="s">
        <v>5</v>
      </c>
      <c r="AS6" s="8">
        <v>122544</v>
      </c>
    </row>
    <row r="7" spans="1:45" ht="12.75">
      <c r="A7" s="8">
        <v>4</v>
      </c>
      <c r="B7" s="11" t="s">
        <v>6</v>
      </c>
      <c r="C7" s="8">
        <v>8</v>
      </c>
      <c r="D7" s="8">
        <v>0</v>
      </c>
      <c r="E7" s="8">
        <v>14</v>
      </c>
      <c r="F7" s="8">
        <v>9</v>
      </c>
      <c r="G7" s="8">
        <v>24</v>
      </c>
      <c r="H7" s="8">
        <v>19</v>
      </c>
      <c r="I7" s="8">
        <v>26</v>
      </c>
      <c r="J7" s="8">
        <v>16</v>
      </c>
      <c r="K7" s="8">
        <v>24</v>
      </c>
      <c r="L7" s="8">
        <v>95</v>
      </c>
      <c r="M7" s="8">
        <v>37</v>
      </c>
      <c r="N7" s="8">
        <v>29</v>
      </c>
      <c r="O7" s="8">
        <v>24</v>
      </c>
      <c r="P7" s="8">
        <v>12</v>
      </c>
      <c r="Q7" s="8">
        <v>33</v>
      </c>
      <c r="R7" s="8">
        <v>27</v>
      </c>
      <c r="S7" s="8">
        <v>8</v>
      </c>
      <c r="T7" s="8">
        <v>15</v>
      </c>
      <c r="U7" s="8">
        <v>1</v>
      </c>
      <c r="V7" s="8">
        <v>33</v>
      </c>
      <c r="W7" s="8">
        <v>220</v>
      </c>
      <c r="X7" s="8">
        <v>4</v>
      </c>
      <c r="Y7" s="8">
        <v>11</v>
      </c>
      <c r="Z7" s="8">
        <v>5</v>
      </c>
      <c r="AA7" s="8">
        <v>5</v>
      </c>
      <c r="AB7" s="8">
        <v>12</v>
      </c>
      <c r="AC7" s="8">
        <v>5</v>
      </c>
      <c r="AD7" s="8">
        <v>8</v>
      </c>
      <c r="AE7" s="8">
        <v>8</v>
      </c>
      <c r="AF7" s="8">
        <v>21</v>
      </c>
      <c r="AG7" s="8">
        <v>26</v>
      </c>
      <c r="AH7" s="8">
        <v>12</v>
      </c>
      <c r="AI7" s="8">
        <v>10</v>
      </c>
      <c r="AJ7" s="8">
        <v>22</v>
      </c>
      <c r="AK7" s="8">
        <v>16</v>
      </c>
      <c r="AL7" s="8">
        <v>58</v>
      </c>
      <c r="AM7" s="8">
        <v>21</v>
      </c>
      <c r="AN7" s="8">
        <v>16</v>
      </c>
      <c r="AO7" s="8">
        <v>28</v>
      </c>
      <c r="AP7" s="8">
        <v>13</v>
      </c>
      <c r="AQ7" s="8">
        <f>SUM(C7:AP7)</f>
        <v>975</v>
      </c>
      <c r="AR7" s="11" t="s">
        <v>6</v>
      </c>
      <c r="AS7" s="8">
        <v>3130</v>
      </c>
    </row>
    <row r="8" spans="1:45" ht="12.75">
      <c r="A8" s="8" t="s">
        <v>98</v>
      </c>
      <c r="B8" s="11" t="s">
        <v>8</v>
      </c>
      <c r="C8" s="8">
        <f aca="true" t="shared" si="0" ref="C8:AP8">SUM(C6:C7)</f>
        <v>192</v>
      </c>
      <c r="D8" s="8">
        <f t="shared" si="0"/>
        <v>17</v>
      </c>
      <c r="E8" s="8">
        <f t="shared" si="0"/>
        <v>487</v>
      </c>
      <c r="F8" s="8">
        <f t="shared" si="0"/>
        <v>579</v>
      </c>
      <c r="G8" s="8">
        <f t="shared" si="0"/>
        <v>781</v>
      </c>
      <c r="H8" s="8">
        <f t="shared" si="0"/>
        <v>878</v>
      </c>
      <c r="I8" s="8">
        <f t="shared" si="0"/>
        <v>898</v>
      </c>
      <c r="J8" s="8">
        <f t="shared" si="0"/>
        <v>436</v>
      </c>
      <c r="K8" s="8">
        <f t="shared" si="0"/>
        <v>1080</v>
      </c>
      <c r="L8" s="8">
        <f t="shared" si="0"/>
        <v>152</v>
      </c>
      <c r="M8" s="8">
        <f t="shared" si="0"/>
        <v>1144</v>
      </c>
      <c r="N8" s="8">
        <f t="shared" si="0"/>
        <v>934</v>
      </c>
      <c r="O8" s="8">
        <f t="shared" si="0"/>
        <v>1242</v>
      </c>
      <c r="P8" s="8">
        <f t="shared" si="0"/>
        <v>1213</v>
      </c>
      <c r="Q8" s="8">
        <f t="shared" si="0"/>
        <v>913</v>
      </c>
      <c r="R8" s="8">
        <f t="shared" si="0"/>
        <v>766</v>
      </c>
      <c r="S8" s="8">
        <f t="shared" si="0"/>
        <v>1116</v>
      </c>
      <c r="T8" s="8">
        <f t="shared" si="0"/>
        <v>1333</v>
      </c>
      <c r="U8" s="8">
        <f t="shared" si="0"/>
        <v>363</v>
      </c>
      <c r="V8" s="8">
        <f t="shared" si="0"/>
        <v>1218</v>
      </c>
      <c r="W8" s="8">
        <f t="shared" si="0"/>
        <v>1301</v>
      </c>
      <c r="X8" s="8">
        <f t="shared" si="0"/>
        <v>940</v>
      </c>
      <c r="Y8" s="8">
        <f t="shared" si="0"/>
        <v>1038</v>
      </c>
      <c r="Z8" s="8">
        <f t="shared" si="0"/>
        <v>1308</v>
      </c>
      <c r="AA8" s="8">
        <f t="shared" si="0"/>
        <v>705</v>
      </c>
      <c r="AB8" s="8">
        <f t="shared" si="0"/>
        <v>1127</v>
      </c>
      <c r="AC8" s="8">
        <f t="shared" si="0"/>
        <v>1049</v>
      </c>
      <c r="AD8" s="8">
        <f t="shared" si="0"/>
        <v>1374</v>
      </c>
      <c r="AE8" s="8">
        <f t="shared" si="0"/>
        <v>945</v>
      </c>
      <c r="AF8" s="8">
        <f t="shared" si="0"/>
        <v>1508</v>
      </c>
      <c r="AG8" s="8">
        <f t="shared" si="0"/>
        <v>1624</v>
      </c>
      <c r="AH8" s="8">
        <f t="shared" si="0"/>
        <v>1085</v>
      </c>
      <c r="AI8" s="8">
        <f t="shared" si="0"/>
        <v>245</v>
      </c>
      <c r="AJ8" s="8">
        <f t="shared" si="0"/>
        <v>1446</v>
      </c>
      <c r="AK8" s="8">
        <f t="shared" si="0"/>
        <v>1794</v>
      </c>
      <c r="AL8" s="8">
        <f t="shared" si="0"/>
        <v>529</v>
      </c>
      <c r="AM8" s="8">
        <f t="shared" si="0"/>
        <v>378</v>
      </c>
      <c r="AN8" s="8">
        <f t="shared" si="0"/>
        <v>342</v>
      </c>
      <c r="AO8" s="8">
        <f t="shared" si="0"/>
        <v>466</v>
      </c>
      <c r="AP8" s="8">
        <f t="shared" si="0"/>
        <v>544</v>
      </c>
      <c r="AQ8" s="8">
        <f>SUM(C8:AP8)</f>
        <v>35490</v>
      </c>
      <c r="AR8" s="11" t="s">
        <v>8</v>
      </c>
      <c r="AS8" s="8">
        <f>SUM(AS6:AS7)</f>
        <v>125674</v>
      </c>
    </row>
    <row r="9" spans="1:46" ht="12.75">
      <c r="A9" s="8" t="s">
        <v>99</v>
      </c>
      <c r="B9" s="11" t="s">
        <v>10</v>
      </c>
      <c r="C9" s="18">
        <f aca="true" t="shared" si="1" ref="C9:AQ9">C8/C4</f>
        <v>0.5517241379310345</v>
      </c>
      <c r="D9" s="18">
        <f t="shared" si="1"/>
        <v>0.7727272727272727</v>
      </c>
      <c r="E9" s="18">
        <f t="shared" si="1"/>
        <v>0.5715962441314554</v>
      </c>
      <c r="F9" s="18">
        <f t="shared" si="1"/>
        <v>0.4910941475826972</v>
      </c>
      <c r="G9" s="18">
        <f t="shared" si="1"/>
        <v>0.5022508038585209</v>
      </c>
      <c r="H9" s="18">
        <f t="shared" si="1"/>
        <v>0.6404084609773888</v>
      </c>
      <c r="I9" s="18">
        <f t="shared" si="1"/>
        <v>0.48724905046120454</v>
      </c>
      <c r="J9" s="18">
        <f t="shared" si="1"/>
        <v>0.42913385826771655</v>
      </c>
      <c r="K9" s="18">
        <f t="shared" si="1"/>
        <v>0.5155131264916468</v>
      </c>
      <c r="L9" s="18">
        <f t="shared" si="1"/>
        <v>1</v>
      </c>
      <c r="M9" s="18">
        <f t="shared" si="1"/>
        <v>0.558866634098681</v>
      </c>
      <c r="N9" s="18">
        <f t="shared" si="1"/>
        <v>0.544924154025671</v>
      </c>
      <c r="O9" s="18">
        <f t="shared" si="1"/>
        <v>0.5205364626990779</v>
      </c>
      <c r="P9" s="18">
        <f t="shared" si="1"/>
        <v>0.5471357690572847</v>
      </c>
      <c r="Q9" s="18">
        <f t="shared" si="1"/>
        <v>0.591321243523316</v>
      </c>
      <c r="R9" s="18">
        <f t="shared" si="1"/>
        <v>0.5330549756437022</v>
      </c>
      <c r="S9" s="18">
        <f t="shared" si="1"/>
        <v>0.5425376762275158</v>
      </c>
      <c r="T9" s="18">
        <f t="shared" si="1"/>
        <v>0.5317112086158755</v>
      </c>
      <c r="U9" s="18">
        <f t="shared" si="1"/>
        <v>0.5006896551724138</v>
      </c>
      <c r="V9" s="18">
        <f t="shared" si="1"/>
        <v>0.47820965842167257</v>
      </c>
      <c r="W9" s="18">
        <f t="shared" si="1"/>
        <v>0.49980791394544755</v>
      </c>
      <c r="X9" s="18">
        <f t="shared" si="1"/>
        <v>0.5427251732101617</v>
      </c>
      <c r="Y9" s="18">
        <f t="shared" si="1"/>
        <v>0.5753880266075388</v>
      </c>
      <c r="Z9" s="18">
        <f t="shared" si="1"/>
        <v>0.5443196004993758</v>
      </c>
      <c r="AA9" s="18">
        <f t="shared" si="1"/>
        <v>0.5538098978790259</v>
      </c>
      <c r="AB9" s="18">
        <f t="shared" si="1"/>
        <v>0.5174471992653811</v>
      </c>
      <c r="AC9" s="18">
        <f t="shared" si="1"/>
        <v>0.5266064257028112</v>
      </c>
      <c r="AD9" s="18">
        <f t="shared" si="1"/>
        <v>0.6231292517006802</v>
      </c>
      <c r="AE9" s="18">
        <f t="shared" si="1"/>
        <v>0.43091655266757867</v>
      </c>
      <c r="AF9" s="18">
        <f t="shared" si="1"/>
        <v>0.5080862533692723</v>
      </c>
      <c r="AG9" s="18">
        <f t="shared" si="1"/>
        <v>0.6548387096774193</v>
      </c>
      <c r="AH9" s="18">
        <f t="shared" si="1"/>
        <v>0.4889589905362776</v>
      </c>
      <c r="AI9" s="18">
        <f t="shared" si="1"/>
        <v>0.46226415094339623</v>
      </c>
      <c r="AJ9" s="18">
        <f t="shared" si="1"/>
        <v>0.6599726152441807</v>
      </c>
      <c r="AK9" s="18">
        <f t="shared" si="1"/>
        <v>0.645091693635383</v>
      </c>
      <c r="AL9" s="18">
        <f t="shared" si="1"/>
        <v>0.48266423357664234</v>
      </c>
      <c r="AM9" s="18">
        <f t="shared" si="1"/>
        <v>0.4609756097560976</v>
      </c>
      <c r="AN9" s="18">
        <f t="shared" si="1"/>
        <v>0.40093786635404455</v>
      </c>
      <c r="AO9" s="18">
        <f t="shared" si="1"/>
        <v>0.5005370569280344</v>
      </c>
      <c r="AP9" s="18">
        <f t="shared" si="1"/>
        <v>0.44847485572959606</v>
      </c>
      <c r="AQ9" s="18">
        <f t="shared" si="1"/>
        <v>0.5370843989769821</v>
      </c>
      <c r="AR9" s="11" t="s">
        <v>10</v>
      </c>
      <c r="AS9" s="18">
        <f>AS8/AS4</f>
        <v>0.5707654926539046</v>
      </c>
      <c r="AT9" s="6"/>
    </row>
    <row r="10" spans="1:46" ht="12.75">
      <c r="A10" s="8" t="s">
        <v>100</v>
      </c>
      <c r="B10" s="11" t="s">
        <v>39</v>
      </c>
      <c r="C10" s="18">
        <f aca="true" t="shared" si="2" ref="C10:AQ10">C7/C8</f>
        <v>0.041666666666666664</v>
      </c>
      <c r="D10" s="18">
        <f t="shared" si="2"/>
        <v>0</v>
      </c>
      <c r="E10" s="18">
        <f t="shared" si="2"/>
        <v>0.028747433264887063</v>
      </c>
      <c r="F10" s="18">
        <f t="shared" si="2"/>
        <v>0.015544041450777202</v>
      </c>
      <c r="G10" s="18">
        <f t="shared" si="2"/>
        <v>0.030729833546734954</v>
      </c>
      <c r="H10" s="18">
        <f t="shared" si="2"/>
        <v>0.02164009111617312</v>
      </c>
      <c r="I10" s="18">
        <f t="shared" si="2"/>
        <v>0.028953229398663696</v>
      </c>
      <c r="J10" s="18">
        <f t="shared" si="2"/>
        <v>0.03669724770642202</v>
      </c>
      <c r="K10" s="18">
        <f t="shared" si="2"/>
        <v>0.022222222222222223</v>
      </c>
      <c r="L10" s="18">
        <f t="shared" si="2"/>
        <v>0.625</v>
      </c>
      <c r="M10" s="18">
        <f t="shared" si="2"/>
        <v>0.032342657342657344</v>
      </c>
      <c r="N10" s="18">
        <f t="shared" si="2"/>
        <v>0.031049250535331904</v>
      </c>
      <c r="O10" s="18">
        <f t="shared" si="2"/>
        <v>0.01932367149758454</v>
      </c>
      <c r="P10" s="18">
        <f t="shared" si="2"/>
        <v>0.00989282769991756</v>
      </c>
      <c r="Q10" s="18">
        <f t="shared" si="2"/>
        <v>0.03614457831325301</v>
      </c>
      <c r="R10" s="18">
        <f t="shared" si="2"/>
        <v>0.03524804177545692</v>
      </c>
      <c r="S10" s="18">
        <f t="shared" si="2"/>
        <v>0.007168458781362007</v>
      </c>
      <c r="T10" s="18">
        <f t="shared" si="2"/>
        <v>0.011252813203300824</v>
      </c>
      <c r="U10" s="18">
        <f t="shared" si="2"/>
        <v>0.0027548209366391185</v>
      </c>
      <c r="V10" s="18">
        <f t="shared" si="2"/>
        <v>0.027093596059113302</v>
      </c>
      <c r="W10" s="18">
        <f t="shared" si="2"/>
        <v>0.16910069177555725</v>
      </c>
      <c r="X10" s="18">
        <f t="shared" si="2"/>
        <v>0.00425531914893617</v>
      </c>
      <c r="Y10" s="18">
        <f t="shared" si="2"/>
        <v>0.010597302504816955</v>
      </c>
      <c r="Z10" s="18">
        <f t="shared" si="2"/>
        <v>0.00382262996941896</v>
      </c>
      <c r="AA10" s="18">
        <f t="shared" si="2"/>
        <v>0.0070921985815602835</v>
      </c>
      <c r="AB10" s="18">
        <f t="shared" si="2"/>
        <v>0.01064773735581189</v>
      </c>
      <c r="AC10" s="18">
        <f t="shared" si="2"/>
        <v>0.004766444232602479</v>
      </c>
      <c r="AD10" s="18">
        <f t="shared" si="2"/>
        <v>0.005822416302765648</v>
      </c>
      <c r="AE10" s="18">
        <f t="shared" si="2"/>
        <v>0.008465608465608466</v>
      </c>
      <c r="AF10" s="18">
        <f t="shared" si="2"/>
        <v>0.013925729442970823</v>
      </c>
      <c r="AG10" s="18">
        <f t="shared" si="2"/>
        <v>0.01600985221674877</v>
      </c>
      <c r="AH10" s="18">
        <f t="shared" si="2"/>
        <v>0.011059907834101382</v>
      </c>
      <c r="AI10" s="18">
        <f t="shared" si="2"/>
        <v>0.04081632653061224</v>
      </c>
      <c r="AJ10" s="18">
        <f t="shared" si="2"/>
        <v>0.015214384508990318</v>
      </c>
      <c r="AK10" s="18">
        <f t="shared" si="2"/>
        <v>0.008918617614269788</v>
      </c>
      <c r="AL10" s="18">
        <f t="shared" si="2"/>
        <v>0.10964083175803403</v>
      </c>
      <c r="AM10" s="18">
        <f t="shared" si="2"/>
        <v>0.05555555555555555</v>
      </c>
      <c r="AN10" s="18">
        <f t="shared" si="2"/>
        <v>0.04678362573099415</v>
      </c>
      <c r="AO10" s="18">
        <f t="shared" si="2"/>
        <v>0.060085836909871244</v>
      </c>
      <c r="AP10" s="18">
        <f t="shared" si="2"/>
        <v>0.02389705882352941</v>
      </c>
      <c r="AQ10" s="18">
        <f t="shared" si="2"/>
        <v>0.027472527472527472</v>
      </c>
      <c r="AR10" s="11" t="s">
        <v>39</v>
      </c>
      <c r="AS10" s="18">
        <f>AS7/AS8</f>
        <v>0.02490570842019829</v>
      </c>
      <c r="AT10" s="6"/>
    </row>
    <row r="11" spans="1:45" ht="12.75">
      <c r="A11" s="8">
        <v>5</v>
      </c>
      <c r="B11" s="11" t="s">
        <v>11</v>
      </c>
      <c r="C11" s="8">
        <v>108</v>
      </c>
      <c r="D11" s="8">
        <v>2283</v>
      </c>
      <c r="E11" s="8">
        <v>313</v>
      </c>
      <c r="F11" s="8">
        <v>521</v>
      </c>
      <c r="G11" s="8">
        <v>719</v>
      </c>
      <c r="H11" s="8">
        <v>422</v>
      </c>
      <c r="I11" s="8">
        <v>802</v>
      </c>
      <c r="J11" s="8">
        <v>464</v>
      </c>
      <c r="K11" s="8">
        <v>920</v>
      </c>
      <c r="L11" s="8">
        <v>98</v>
      </c>
      <c r="M11" s="8">
        <v>856</v>
      </c>
      <c r="N11" s="8">
        <v>666</v>
      </c>
      <c r="O11" s="8">
        <v>1058</v>
      </c>
      <c r="P11" s="8">
        <v>887</v>
      </c>
      <c r="Q11" s="8">
        <v>487</v>
      </c>
      <c r="R11" s="8">
        <v>534</v>
      </c>
      <c r="S11" s="8">
        <v>784</v>
      </c>
      <c r="T11" s="8">
        <v>1067</v>
      </c>
      <c r="U11" s="8">
        <v>237</v>
      </c>
      <c r="V11" s="8">
        <v>1182</v>
      </c>
      <c r="W11" s="8">
        <v>1099</v>
      </c>
      <c r="X11" s="8">
        <v>660</v>
      </c>
      <c r="Y11" s="8">
        <v>662</v>
      </c>
      <c r="Z11" s="8">
        <v>792</v>
      </c>
      <c r="AA11" s="8">
        <v>395</v>
      </c>
      <c r="AB11" s="8">
        <v>873</v>
      </c>
      <c r="AC11" s="8">
        <v>751</v>
      </c>
      <c r="AD11" s="8">
        <v>626</v>
      </c>
      <c r="AE11" s="8">
        <v>1055</v>
      </c>
      <c r="AF11" s="8">
        <v>1292</v>
      </c>
      <c r="AG11" s="8">
        <v>876</v>
      </c>
      <c r="AH11" s="8">
        <v>1015</v>
      </c>
      <c r="AI11" s="8">
        <v>155</v>
      </c>
      <c r="AJ11" s="8">
        <v>654</v>
      </c>
      <c r="AK11" s="8">
        <v>706</v>
      </c>
      <c r="AL11" s="8">
        <v>471</v>
      </c>
      <c r="AM11" s="8">
        <v>422</v>
      </c>
      <c r="AN11" s="8">
        <v>458</v>
      </c>
      <c r="AO11" s="8">
        <v>334</v>
      </c>
      <c r="AP11" s="8">
        <v>556</v>
      </c>
      <c r="AQ11" s="8">
        <f>SUM(C11:AP11)</f>
        <v>28260</v>
      </c>
      <c r="AR11" s="11" t="s">
        <v>11</v>
      </c>
      <c r="AS11" s="8">
        <v>49156</v>
      </c>
    </row>
    <row r="12" spans="1:45" ht="12.75">
      <c r="A12" s="8">
        <v>6</v>
      </c>
      <c r="B12" s="11" t="s">
        <v>12</v>
      </c>
      <c r="C12" s="8">
        <v>8</v>
      </c>
      <c r="D12" s="8">
        <v>0</v>
      </c>
      <c r="E12" s="8">
        <v>14</v>
      </c>
      <c r="F12" s="8">
        <v>9</v>
      </c>
      <c r="G12" s="8">
        <v>24</v>
      </c>
      <c r="H12" s="8">
        <v>19</v>
      </c>
      <c r="I12" s="8">
        <v>26</v>
      </c>
      <c r="J12" s="8">
        <v>16</v>
      </c>
      <c r="K12" s="8">
        <v>24</v>
      </c>
      <c r="L12" s="8">
        <v>95</v>
      </c>
      <c r="M12" s="8">
        <v>37</v>
      </c>
      <c r="N12" s="8">
        <v>29</v>
      </c>
      <c r="O12" s="8">
        <v>24</v>
      </c>
      <c r="P12" s="8">
        <v>12</v>
      </c>
      <c r="Q12" s="8">
        <v>33</v>
      </c>
      <c r="R12" s="8">
        <v>27</v>
      </c>
      <c r="S12" s="8">
        <v>8</v>
      </c>
      <c r="T12" s="8">
        <v>15</v>
      </c>
      <c r="U12" s="8">
        <v>1</v>
      </c>
      <c r="V12" s="8">
        <v>33</v>
      </c>
      <c r="W12" s="8">
        <v>220</v>
      </c>
      <c r="X12" s="8">
        <v>4</v>
      </c>
      <c r="Y12" s="8">
        <v>11</v>
      </c>
      <c r="Z12" s="8">
        <v>5</v>
      </c>
      <c r="AA12" s="8">
        <v>5</v>
      </c>
      <c r="AB12" s="8">
        <v>12</v>
      </c>
      <c r="AC12" s="8">
        <v>5</v>
      </c>
      <c r="AD12" s="8">
        <v>8</v>
      </c>
      <c r="AE12" s="8">
        <v>8</v>
      </c>
      <c r="AF12" s="8">
        <v>21</v>
      </c>
      <c r="AG12" s="8">
        <v>26</v>
      </c>
      <c r="AH12" s="8">
        <v>12</v>
      </c>
      <c r="AI12" s="8">
        <v>10</v>
      </c>
      <c r="AJ12" s="8">
        <v>22</v>
      </c>
      <c r="AK12" s="8">
        <v>16</v>
      </c>
      <c r="AL12" s="8">
        <v>58</v>
      </c>
      <c r="AM12" s="8">
        <v>21</v>
      </c>
      <c r="AN12" s="8">
        <v>16</v>
      </c>
      <c r="AO12" s="8">
        <v>28</v>
      </c>
      <c r="AP12" s="8">
        <v>13</v>
      </c>
      <c r="AQ12" s="8">
        <f>SUM(C12:AP12)</f>
        <v>975</v>
      </c>
      <c r="AR12" s="11" t="s">
        <v>12</v>
      </c>
      <c r="AS12" s="8">
        <v>3129</v>
      </c>
    </row>
    <row r="13" spans="1:45" ht="12.75">
      <c r="A13" s="8">
        <v>7</v>
      </c>
      <c r="B13" s="11" t="s">
        <v>13</v>
      </c>
      <c r="C13" s="8">
        <v>184</v>
      </c>
      <c r="D13" s="8">
        <v>17</v>
      </c>
      <c r="E13" s="8">
        <v>473</v>
      </c>
      <c r="F13" s="8">
        <v>569</v>
      </c>
      <c r="G13" s="8">
        <v>755</v>
      </c>
      <c r="H13" s="8">
        <v>859</v>
      </c>
      <c r="I13" s="8">
        <v>872</v>
      </c>
      <c r="J13" s="8">
        <v>420</v>
      </c>
      <c r="K13" s="8">
        <v>1055</v>
      </c>
      <c r="L13" s="8">
        <v>57</v>
      </c>
      <c r="M13" s="8">
        <v>1099</v>
      </c>
      <c r="N13" s="8">
        <v>899</v>
      </c>
      <c r="O13" s="8">
        <v>1218</v>
      </c>
      <c r="P13" s="8">
        <v>1200</v>
      </c>
      <c r="Q13" s="8">
        <v>880</v>
      </c>
      <c r="R13" s="8">
        <v>729</v>
      </c>
      <c r="S13" s="8">
        <v>1108</v>
      </c>
      <c r="T13" s="8">
        <v>1318</v>
      </c>
      <c r="U13" s="8">
        <v>362</v>
      </c>
      <c r="V13" s="8">
        <v>1180</v>
      </c>
      <c r="W13" s="8">
        <v>1081</v>
      </c>
      <c r="X13" s="8">
        <v>936</v>
      </c>
      <c r="Y13" s="8">
        <v>1016</v>
      </c>
      <c r="Z13" s="8">
        <v>1298</v>
      </c>
      <c r="AA13" s="8">
        <v>687</v>
      </c>
      <c r="AB13" s="8">
        <v>1103</v>
      </c>
      <c r="AC13" s="8">
        <v>1035</v>
      </c>
      <c r="AD13" s="8">
        <v>1366</v>
      </c>
      <c r="AE13" s="8">
        <v>937</v>
      </c>
      <c r="AF13" s="8">
        <v>1487</v>
      </c>
      <c r="AG13" s="8">
        <v>1588</v>
      </c>
      <c r="AH13" s="8">
        <v>1073</v>
      </c>
      <c r="AI13" s="8">
        <v>235</v>
      </c>
      <c r="AJ13" s="8">
        <v>1384</v>
      </c>
      <c r="AK13" s="8">
        <v>1778</v>
      </c>
      <c r="AL13" s="8">
        <v>471</v>
      </c>
      <c r="AM13" s="8">
        <v>357</v>
      </c>
      <c r="AN13" s="8">
        <v>324</v>
      </c>
      <c r="AO13" s="8">
        <v>438</v>
      </c>
      <c r="AP13" s="8">
        <v>531</v>
      </c>
      <c r="AQ13" s="8">
        <f>SUM(C13:AP13)</f>
        <v>34379</v>
      </c>
      <c r="AR13" s="11" t="s">
        <v>13</v>
      </c>
      <c r="AS13" s="8">
        <v>121971</v>
      </c>
    </row>
    <row r="14" spans="1:45" ht="12.75">
      <c r="A14" s="8" t="s">
        <v>101</v>
      </c>
      <c r="B14" s="11" t="s">
        <v>16</v>
      </c>
      <c r="C14" s="8">
        <f aca="true" t="shared" si="3" ref="C14:AQ14">SUM(C12:C13)</f>
        <v>192</v>
      </c>
      <c r="D14" s="8">
        <f t="shared" si="3"/>
        <v>17</v>
      </c>
      <c r="E14" s="8">
        <f t="shared" si="3"/>
        <v>487</v>
      </c>
      <c r="F14" s="8">
        <f t="shared" si="3"/>
        <v>578</v>
      </c>
      <c r="G14" s="8">
        <f t="shared" si="3"/>
        <v>779</v>
      </c>
      <c r="H14" s="8">
        <f t="shared" si="3"/>
        <v>878</v>
      </c>
      <c r="I14" s="8">
        <f t="shared" si="3"/>
        <v>898</v>
      </c>
      <c r="J14" s="8">
        <f t="shared" si="3"/>
        <v>436</v>
      </c>
      <c r="K14" s="8">
        <f t="shared" si="3"/>
        <v>1079</v>
      </c>
      <c r="L14" s="8">
        <f t="shared" si="3"/>
        <v>152</v>
      </c>
      <c r="M14" s="8">
        <f t="shared" si="3"/>
        <v>1136</v>
      </c>
      <c r="N14" s="8">
        <f t="shared" si="3"/>
        <v>928</v>
      </c>
      <c r="O14" s="8">
        <f t="shared" si="3"/>
        <v>1242</v>
      </c>
      <c r="P14" s="8">
        <f t="shared" si="3"/>
        <v>1212</v>
      </c>
      <c r="Q14" s="8">
        <f t="shared" si="3"/>
        <v>913</v>
      </c>
      <c r="R14" s="8">
        <f t="shared" si="3"/>
        <v>756</v>
      </c>
      <c r="S14" s="8">
        <f t="shared" si="3"/>
        <v>1116</v>
      </c>
      <c r="T14" s="8">
        <f t="shared" si="3"/>
        <v>1333</v>
      </c>
      <c r="U14" s="8">
        <f t="shared" si="3"/>
        <v>363</v>
      </c>
      <c r="V14" s="8">
        <f t="shared" si="3"/>
        <v>1213</v>
      </c>
      <c r="W14" s="8">
        <f t="shared" si="3"/>
        <v>1301</v>
      </c>
      <c r="X14" s="8">
        <f t="shared" si="3"/>
        <v>940</v>
      </c>
      <c r="Y14" s="8">
        <f t="shared" si="3"/>
        <v>1027</v>
      </c>
      <c r="Z14" s="8">
        <f t="shared" si="3"/>
        <v>1303</v>
      </c>
      <c r="AA14" s="8">
        <f t="shared" si="3"/>
        <v>692</v>
      </c>
      <c r="AB14" s="8">
        <f t="shared" si="3"/>
        <v>1115</v>
      </c>
      <c r="AC14" s="8">
        <f t="shared" si="3"/>
        <v>1040</v>
      </c>
      <c r="AD14" s="8">
        <f t="shared" si="3"/>
        <v>1374</v>
      </c>
      <c r="AE14" s="8">
        <f t="shared" si="3"/>
        <v>945</v>
      </c>
      <c r="AF14" s="8">
        <f t="shared" si="3"/>
        <v>1508</v>
      </c>
      <c r="AG14" s="8">
        <f t="shared" si="3"/>
        <v>1614</v>
      </c>
      <c r="AH14" s="8">
        <f t="shared" si="3"/>
        <v>1085</v>
      </c>
      <c r="AI14" s="8">
        <f t="shared" si="3"/>
        <v>245</v>
      </c>
      <c r="AJ14" s="8">
        <f t="shared" si="3"/>
        <v>1406</v>
      </c>
      <c r="AK14" s="8">
        <f t="shared" si="3"/>
        <v>1794</v>
      </c>
      <c r="AL14" s="8">
        <f t="shared" si="3"/>
        <v>529</v>
      </c>
      <c r="AM14" s="8">
        <f t="shared" si="3"/>
        <v>378</v>
      </c>
      <c r="AN14" s="8">
        <f t="shared" si="3"/>
        <v>340</v>
      </c>
      <c r="AO14" s="8">
        <f t="shared" si="3"/>
        <v>466</v>
      </c>
      <c r="AP14" s="8">
        <f t="shared" si="3"/>
        <v>544</v>
      </c>
      <c r="AQ14" s="8">
        <f t="shared" si="3"/>
        <v>35354</v>
      </c>
      <c r="AR14" s="11" t="s">
        <v>16</v>
      </c>
      <c r="AS14" s="8">
        <f>SUM(AS12:AS13)</f>
        <v>125100</v>
      </c>
    </row>
    <row r="15" spans="1:45" ht="12.75">
      <c r="A15" s="8" t="s">
        <v>102</v>
      </c>
      <c r="B15" s="11" t="s">
        <v>34</v>
      </c>
      <c r="C15" s="8">
        <f aca="true" t="shared" si="4" ref="C15:AQ15">C8-C14</f>
        <v>0</v>
      </c>
      <c r="D15" s="8">
        <f t="shared" si="4"/>
        <v>0</v>
      </c>
      <c r="E15" s="8">
        <f t="shared" si="4"/>
        <v>0</v>
      </c>
      <c r="F15" s="8">
        <f t="shared" si="4"/>
        <v>1</v>
      </c>
      <c r="G15" s="8">
        <f t="shared" si="4"/>
        <v>2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1</v>
      </c>
      <c r="L15" s="8">
        <f t="shared" si="4"/>
        <v>0</v>
      </c>
      <c r="M15" s="8">
        <f t="shared" si="4"/>
        <v>8</v>
      </c>
      <c r="N15" s="8">
        <f t="shared" si="4"/>
        <v>6</v>
      </c>
      <c r="O15" s="8">
        <f t="shared" si="4"/>
        <v>0</v>
      </c>
      <c r="P15" s="8">
        <f t="shared" si="4"/>
        <v>1</v>
      </c>
      <c r="Q15" s="8">
        <f t="shared" si="4"/>
        <v>0</v>
      </c>
      <c r="R15" s="8">
        <f t="shared" si="4"/>
        <v>10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8">
        <f t="shared" si="4"/>
        <v>5</v>
      </c>
      <c r="W15" s="8">
        <f t="shared" si="4"/>
        <v>0</v>
      </c>
      <c r="X15" s="8">
        <f t="shared" si="4"/>
        <v>0</v>
      </c>
      <c r="Y15" s="8">
        <f t="shared" si="4"/>
        <v>11</v>
      </c>
      <c r="Z15" s="8">
        <f t="shared" si="4"/>
        <v>5</v>
      </c>
      <c r="AA15" s="8">
        <f t="shared" si="4"/>
        <v>13</v>
      </c>
      <c r="AB15" s="8">
        <f t="shared" si="4"/>
        <v>12</v>
      </c>
      <c r="AC15" s="8">
        <f t="shared" si="4"/>
        <v>9</v>
      </c>
      <c r="AD15" s="8">
        <f t="shared" si="4"/>
        <v>0</v>
      </c>
      <c r="AE15" s="8">
        <f t="shared" si="4"/>
        <v>0</v>
      </c>
      <c r="AF15" s="8">
        <f t="shared" si="4"/>
        <v>0</v>
      </c>
      <c r="AG15" s="8">
        <f t="shared" si="4"/>
        <v>10</v>
      </c>
      <c r="AH15" s="8">
        <f t="shared" si="4"/>
        <v>0</v>
      </c>
      <c r="AI15" s="8">
        <f t="shared" si="4"/>
        <v>0</v>
      </c>
      <c r="AJ15" s="8">
        <f t="shared" si="4"/>
        <v>40</v>
      </c>
      <c r="AK15" s="8">
        <f t="shared" si="4"/>
        <v>0</v>
      </c>
      <c r="AL15" s="8">
        <f t="shared" si="4"/>
        <v>0</v>
      </c>
      <c r="AM15" s="8">
        <f t="shared" si="4"/>
        <v>0</v>
      </c>
      <c r="AN15" s="8">
        <f t="shared" si="4"/>
        <v>2</v>
      </c>
      <c r="AO15" s="8">
        <f t="shared" si="4"/>
        <v>0</v>
      </c>
      <c r="AP15" s="8">
        <f t="shared" si="4"/>
        <v>0</v>
      </c>
      <c r="AQ15" s="8">
        <f t="shared" si="4"/>
        <v>136</v>
      </c>
      <c r="AR15" s="11" t="s">
        <v>34</v>
      </c>
      <c r="AS15" s="8">
        <f>AS8-AS14</f>
        <v>574</v>
      </c>
    </row>
    <row r="16" spans="1:46" ht="12.75">
      <c r="A16" s="8"/>
      <c r="B16" s="11" t="s">
        <v>41</v>
      </c>
      <c r="C16" s="13">
        <f aca="true" t="shared" si="5" ref="C16:AQ16">C15/C8</f>
        <v>0</v>
      </c>
      <c r="D16" s="13">
        <f t="shared" si="5"/>
        <v>0</v>
      </c>
      <c r="E16" s="13">
        <f t="shared" si="5"/>
        <v>0</v>
      </c>
      <c r="F16" s="13">
        <f t="shared" si="5"/>
        <v>0.0017271157167530224</v>
      </c>
      <c r="G16" s="13">
        <f t="shared" si="5"/>
        <v>0.002560819462227913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0.000925925925925926</v>
      </c>
      <c r="L16" s="13">
        <f t="shared" si="5"/>
        <v>0</v>
      </c>
      <c r="M16" s="13">
        <f t="shared" si="5"/>
        <v>0.006993006993006993</v>
      </c>
      <c r="N16" s="13">
        <f t="shared" si="5"/>
        <v>0.006423982869379015</v>
      </c>
      <c r="O16" s="13">
        <f t="shared" si="5"/>
        <v>0</v>
      </c>
      <c r="P16" s="13">
        <f t="shared" si="5"/>
        <v>0.0008244023083264633</v>
      </c>
      <c r="Q16" s="13">
        <f t="shared" si="5"/>
        <v>0</v>
      </c>
      <c r="R16" s="13">
        <f t="shared" si="5"/>
        <v>0.013054830287206266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0.004105090311986864</v>
      </c>
      <c r="W16" s="13">
        <f t="shared" si="5"/>
        <v>0</v>
      </c>
      <c r="X16" s="13">
        <f t="shared" si="5"/>
        <v>0</v>
      </c>
      <c r="Y16" s="13">
        <f t="shared" si="5"/>
        <v>0.010597302504816955</v>
      </c>
      <c r="Z16" s="13">
        <f t="shared" si="5"/>
        <v>0.00382262996941896</v>
      </c>
      <c r="AA16" s="13">
        <f t="shared" si="5"/>
        <v>0.018439716312056736</v>
      </c>
      <c r="AB16" s="13">
        <f t="shared" si="5"/>
        <v>0.01064773735581189</v>
      </c>
      <c r="AC16" s="13">
        <f t="shared" si="5"/>
        <v>0.008579599618684462</v>
      </c>
      <c r="AD16" s="13">
        <f t="shared" si="5"/>
        <v>0</v>
      </c>
      <c r="AE16" s="13">
        <f t="shared" si="5"/>
        <v>0</v>
      </c>
      <c r="AF16" s="13">
        <f t="shared" si="5"/>
        <v>0</v>
      </c>
      <c r="AG16" s="13">
        <f t="shared" si="5"/>
        <v>0.006157635467980296</v>
      </c>
      <c r="AH16" s="13">
        <f t="shared" si="5"/>
        <v>0</v>
      </c>
      <c r="AI16" s="13">
        <f t="shared" si="5"/>
        <v>0</v>
      </c>
      <c r="AJ16" s="13">
        <f t="shared" si="5"/>
        <v>0.027662517289073305</v>
      </c>
      <c r="AK16" s="13">
        <f t="shared" si="5"/>
        <v>0</v>
      </c>
      <c r="AL16" s="13">
        <f t="shared" si="5"/>
        <v>0</v>
      </c>
      <c r="AM16" s="13">
        <f t="shared" si="5"/>
        <v>0</v>
      </c>
      <c r="AN16" s="13">
        <f t="shared" si="5"/>
        <v>0.005847953216374269</v>
      </c>
      <c r="AO16" s="13">
        <f t="shared" si="5"/>
        <v>0</v>
      </c>
      <c r="AP16" s="13">
        <f t="shared" si="5"/>
        <v>0</v>
      </c>
      <c r="AQ16" s="13">
        <f t="shared" si="5"/>
        <v>0.003832065370526909</v>
      </c>
      <c r="AR16" s="11" t="s">
        <v>41</v>
      </c>
      <c r="AS16" s="13">
        <f>AS15/AS8</f>
        <v>0.004567372726260006</v>
      </c>
      <c r="AT16" s="1"/>
    </row>
    <row r="17" spans="1:45" ht="12.75">
      <c r="A17" s="8">
        <v>8</v>
      </c>
      <c r="B17" s="11" t="s">
        <v>14</v>
      </c>
      <c r="C17" s="8">
        <v>19</v>
      </c>
      <c r="D17" s="8">
        <v>2</v>
      </c>
      <c r="E17" s="8">
        <v>37</v>
      </c>
      <c r="F17" s="8">
        <v>43</v>
      </c>
      <c r="G17" s="8">
        <v>72</v>
      </c>
      <c r="H17" s="8">
        <v>78</v>
      </c>
      <c r="I17" s="8">
        <v>56</v>
      </c>
      <c r="J17" s="8">
        <v>32</v>
      </c>
      <c r="K17" s="8">
        <v>86</v>
      </c>
      <c r="L17" s="8">
        <v>26</v>
      </c>
      <c r="M17" s="8">
        <v>74</v>
      </c>
      <c r="N17" s="8">
        <v>28</v>
      </c>
      <c r="O17" s="8">
        <v>111</v>
      </c>
      <c r="P17" s="8">
        <v>113</v>
      </c>
      <c r="Q17" s="8">
        <v>67</v>
      </c>
      <c r="R17" s="8">
        <v>70</v>
      </c>
      <c r="S17" s="8">
        <v>110</v>
      </c>
      <c r="T17" s="8">
        <v>16</v>
      </c>
      <c r="U17" s="8">
        <v>18</v>
      </c>
      <c r="V17" s="8">
        <v>92</v>
      </c>
      <c r="W17" s="8">
        <v>128</v>
      </c>
      <c r="X17" s="8">
        <v>43</v>
      </c>
      <c r="Y17" s="8">
        <v>34</v>
      </c>
      <c r="Z17" s="8">
        <v>69</v>
      </c>
      <c r="AA17" s="8">
        <v>37</v>
      </c>
      <c r="AB17" s="8">
        <v>89</v>
      </c>
      <c r="AC17" s="8">
        <v>68</v>
      </c>
      <c r="AD17" s="8">
        <v>39</v>
      </c>
      <c r="AE17" s="8">
        <v>75</v>
      </c>
      <c r="AF17" s="8">
        <v>109</v>
      </c>
      <c r="AG17" s="8">
        <v>124</v>
      </c>
      <c r="AH17" s="8">
        <v>71</v>
      </c>
      <c r="AI17" s="8">
        <v>6</v>
      </c>
      <c r="AJ17" s="8">
        <v>116</v>
      </c>
      <c r="AK17" s="8">
        <v>106</v>
      </c>
      <c r="AL17" s="8">
        <v>37</v>
      </c>
      <c r="AM17" s="8">
        <v>28</v>
      </c>
      <c r="AN17" s="8">
        <v>37</v>
      </c>
      <c r="AO17" s="8">
        <v>19</v>
      </c>
      <c r="AP17" s="8">
        <v>54</v>
      </c>
      <c r="AQ17" s="8">
        <f>SUM(C17:AP17)</f>
        <v>2439</v>
      </c>
      <c r="AR17" s="11" t="s">
        <v>14</v>
      </c>
      <c r="AS17" s="8">
        <v>7759</v>
      </c>
    </row>
    <row r="18" spans="1:45" ht="12.75">
      <c r="A18" s="8">
        <v>9</v>
      </c>
      <c r="B18" s="11" t="s">
        <v>15</v>
      </c>
      <c r="C18" s="8">
        <v>173</v>
      </c>
      <c r="D18" s="8">
        <v>15</v>
      </c>
      <c r="E18" s="8">
        <v>450</v>
      </c>
      <c r="F18" s="8">
        <v>535</v>
      </c>
      <c r="G18" s="8">
        <v>707</v>
      </c>
      <c r="H18" s="8">
        <v>800</v>
      </c>
      <c r="I18" s="8">
        <v>842</v>
      </c>
      <c r="J18" s="8">
        <v>404</v>
      </c>
      <c r="K18" s="8">
        <v>993</v>
      </c>
      <c r="L18" s="8">
        <v>126</v>
      </c>
      <c r="M18" s="8">
        <v>1062</v>
      </c>
      <c r="N18" s="8">
        <v>900</v>
      </c>
      <c r="O18" s="8">
        <v>1131</v>
      </c>
      <c r="P18" s="8">
        <v>1099</v>
      </c>
      <c r="Q18" s="8">
        <v>846</v>
      </c>
      <c r="R18" s="8">
        <v>686</v>
      </c>
      <c r="S18" s="8">
        <v>1006</v>
      </c>
      <c r="T18" s="8">
        <v>1317</v>
      </c>
      <c r="U18" s="8">
        <v>345</v>
      </c>
      <c r="V18" s="8">
        <v>1121</v>
      </c>
      <c r="W18" s="8">
        <v>1173</v>
      </c>
      <c r="X18" s="8">
        <v>897</v>
      </c>
      <c r="Y18" s="8">
        <v>993</v>
      </c>
      <c r="Z18" s="8">
        <v>1234</v>
      </c>
      <c r="AA18" s="8">
        <v>655</v>
      </c>
      <c r="AB18" s="8">
        <v>1026</v>
      </c>
      <c r="AC18" s="8">
        <v>972</v>
      </c>
      <c r="AD18" s="8">
        <v>1335</v>
      </c>
      <c r="AE18" s="8">
        <v>870</v>
      </c>
      <c r="AF18" s="8">
        <v>1399</v>
      </c>
      <c r="AG18" s="8">
        <v>1490</v>
      </c>
      <c r="AH18" s="8">
        <v>1014</v>
      </c>
      <c r="AI18" s="8">
        <v>239</v>
      </c>
      <c r="AJ18" s="8">
        <v>1290</v>
      </c>
      <c r="AK18" s="8">
        <v>1688</v>
      </c>
      <c r="AL18" s="8">
        <v>492</v>
      </c>
      <c r="AM18" s="8">
        <v>350</v>
      </c>
      <c r="AN18" s="8">
        <v>303</v>
      </c>
      <c r="AO18" s="8">
        <v>447</v>
      </c>
      <c r="AP18" s="8">
        <v>490</v>
      </c>
      <c r="AQ18" s="8">
        <f>SUM(C18:AP18)</f>
        <v>32915</v>
      </c>
      <c r="AR18" s="11" t="s">
        <v>15</v>
      </c>
      <c r="AS18" s="8">
        <v>117341</v>
      </c>
    </row>
    <row r="19" spans="1:45" ht="12.75">
      <c r="A19" s="8" t="s">
        <v>103</v>
      </c>
      <c r="B19" s="11" t="s">
        <v>19</v>
      </c>
      <c r="C19" s="8">
        <f aca="true" t="shared" si="6" ref="C19:AQ19">SUM(C17:C18)</f>
        <v>192</v>
      </c>
      <c r="D19" s="8">
        <f t="shared" si="6"/>
        <v>17</v>
      </c>
      <c r="E19" s="8">
        <f t="shared" si="6"/>
        <v>487</v>
      </c>
      <c r="F19" s="8">
        <f t="shared" si="6"/>
        <v>578</v>
      </c>
      <c r="G19" s="8">
        <f t="shared" si="6"/>
        <v>779</v>
      </c>
      <c r="H19" s="8">
        <f t="shared" si="6"/>
        <v>878</v>
      </c>
      <c r="I19" s="8">
        <f t="shared" si="6"/>
        <v>898</v>
      </c>
      <c r="J19" s="8">
        <f t="shared" si="6"/>
        <v>436</v>
      </c>
      <c r="K19" s="8">
        <f t="shared" si="6"/>
        <v>1079</v>
      </c>
      <c r="L19" s="8">
        <f t="shared" si="6"/>
        <v>152</v>
      </c>
      <c r="M19" s="8">
        <f t="shared" si="6"/>
        <v>1136</v>
      </c>
      <c r="N19" s="8">
        <f t="shared" si="6"/>
        <v>928</v>
      </c>
      <c r="O19" s="8">
        <f t="shared" si="6"/>
        <v>1242</v>
      </c>
      <c r="P19" s="8">
        <f t="shared" si="6"/>
        <v>1212</v>
      </c>
      <c r="Q19" s="8">
        <f t="shared" si="6"/>
        <v>913</v>
      </c>
      <c r="R19" s="8">
        <f t="shared" si="6"/>
        <v>756</v>
      </c>
      <c r="S19" s="8">
        <f t="shared" si="6"/>
        <v>1116</v>
      </c>
      <c r="T19" s="8">
        <f t="shared" si="6"/>
        <v>1333</v>
      </c>
      <c r="U19" s="8">
        <f t="shared" si="6"/>
        <v>363</v>
      </c>
      <c r="V19" s="8">
        <f t="shared" si="6"/>
        <v>1213</v>
      </c>
      <c r="W19" s="8">
        <f t="shared" si="6"/>
        <v>1301</v>
      </c>
      <c r="X19" s="8">
        <f t="shared" si="6"/>
        <v>940</v>
      </c>
      <c r="Y19" s="8">
        <f t="shared" si="6"/>
        <v>1027</v>
      </c>
      <c r="Z19" s="8">
        <f t="shared" si="6"/>
        <v>1303</v>
      </c>
      <c r="AA19" s="8">
        <f t="shared" si="6"/>
        <v>692</v>
      </c>
      <c r="AB19" s="8">
        <f t="shared" si="6"/>
        <v>1115</v>
      </c>
      <c r="AC19" s="8">
        <f t="shared" si="6"/>
        <v>1040</v>
      </c>
      <c r="AD19" s="8">
        <f t="shared" si="6"/>
        <v>1374</v>
      </c>
      <c r="AE19" s="8">
        <f t="shared" si="6"/>
        <v>945</v>
      </c>
      <c r="AF19" s="8">
        <f t="shared" si="6"/>
        <v>1508</v>
      </c>
      <c r="AG19" s="8">
        <f t="shared" si="6"/>
        <v>1614</v>
      </c>
      <c r="AH19" s="8">
        <f t="shared" si="6"/>
        <v>1085</v>
      </c>
      <c r="AI19" s="8">
        <f t="shared" si="6"/>
        <v>245</v>
      </c>
      <c r="AJ19" s="8">
        <f t="shared" si="6"/>
        <v>1406</v>
      </c>
      <c r="AK19" s="8">
        <f t="shared" si="6"/>
        <v>1794</v>
      </c>
      <c r="AL19" s="8">
        <f t="shared" si="6"/>
        <v>529</v>
      </c>
      <c r="AM19" s="8">
        <f t="shared" si="6"/>
        <v>378</v>
      </c>
      <c r="AN19" s="8">
        <f t="shared" si="6"/>
        <v>340</v>
      </c>
      <c r="AO19" s="8">
        <f t="shared" si="6"/>
        <v>466</v>
      </c>
      <c r="AP19" s="8">
        <f t="shared" si="6"/>
        <v>544</v>
      </c>
      <c r="AQ19" s="8">
        <f t="shared" si="6"/>
        <v>35354</v>
      </c>
      <c r="AR19" s="11" t="s">
        <v>19</v>
      </c>
      <c r="AS19" s="8">
        <f>SUM(AS17:AS18)</f>
        <v>125100</v>
      </c>
    </row>
    <row r="20" spans="1:45" ht="12.75">
      <c r="A20" s="8">
        <v>10</v>
      </c>
      <c r="B20" s="11" t="s">
        <v>20</v>
      </c>
      <c r="C20" s="8">
        <v>6</v>
      </c>
      <c r="D20" s="8">
        <v>40</v>
      </c>
      <c r="E20" s="8">
        <v>19</v>
      </c>
      <c r="F20" s="8">
        <v>19</v>
      </c>
      <c r="G20" s="8">
        <v>25</v>
      </c>
      <c r="H20" s="8">
        <v>32</v>
      </c>
      <c r="I20" s="8">
        <v>29</v>
      </c>
      <c r="J20" s="8">
        <v>16</v>
      </c>
      <c r="K20" s="8">
        <v>34</v>
      </c>
      <c r="L20" s="8">
        <v>0</v>
      </c>
      <c r="M20" s="8">
        <v>34</v>
      </c>
      <c r="N20" s="8">
        <v>28</v>
      </c>
      <c r="O20" s="8">
        <v>39</v>
      </c>
      <c r="P20" s="8">
        <v>36</v>
      </c>
      <c r="Q20" s="8">
        <v>25</v>
      </c>
      <c r="R20" s="8">
        <v>23</v>
      </c>
      <c r="S20" s="8">
        <v>34</v>
      </c>
      <c r="T20" s="8">
        <v>41</v>
      </c>
      <c r="U20" s="8">
        <v>10</v>
      </c>
      <c r="V20" s="8">
        <v>42</v>
      </c>
      <c r="W20" s="8">
        <v>41</v>
      </c>
      <c r="X20" s="8">
        <v>28</v>
      </c>
      <c r="Y20" s="8">
        <v>29</v>
      </c>
      <c r="Z20" s="8">
        <v>35</v>
      </c>
      <c r="AA20" s="8">
        <v>28</v>
      </c>
      <c r="AB20" s="8">
        <v>34</v>
      </c>
      <c r="AC20" s="8">
        <v>31</v>
      </c>
      <c r="AD20" s="8">
        <v>45</v>
      </c>
      <c r="AE20" s="8">
        <v>34</v>
      </c>
      <c r="AF20" s="8">
        <v>48</v>
      </c>
      <c r="AG20" s="8">
        <v>43</v>
      </c>
      <c r="AH20" s="8">
        <v>35</v>
      </c>
      <c r="AI20" s="8">
        <v>13</v>
      </c>
      <c r="AJ20" s="8">
        <v>36</v>
      </c>
      <c r="AK20" s="8">
        <v>43</v>
      </c>
      <c r="AL20" s="8">
        <v>17</v>
      </c>
      <c r="AM20" s="8">
        <v>14</v>
      </c>
      <c r="AN20" s="8">
        <v>13</v>
      </c>
      <c r="AO20" s="8">
        <v>15</v>
      </c>
      <c r="AP20" s="8">
        <v>21</v>
      </c>
      <c r="AQ20" s="20">
        <f aca="true" t="shared" si="7" ref="AQ20:AQ28">SUM(C20:AP20)</f>
        <v>1135</v>
      </c>
      <c r="AR20" s="11" t="s">
        <v>20</v>
      </c>
      <c r="AS20" s="8">
        <v>1945</v>
      </c>
    </row>
    <row r="21" spans="1:45" ht="12.75">
      <c r="A21" s="8">
        <v>11</v>
      </c>
      <c r="B21" s="11" t="s">
        <v>21</v>
      </c>
      <c r="C21" s="8">
        <v>2</v>
      </c>
      <c r="D21" s="8">
        <v>0</v>
      </c>
      <c r="E21" s="8">
        <v>14</v>
      </c>
      <c r="F21" s="8">
        <v>7</v>
      </c>
      <c r="G21" s="8">
        <v>16</v>
      </c>
      <c r="H21" s="8">
        <v>31</v>
      </c>
      <c r="I21" s="8">
        <v>24</v>
      </c>
      <c r="J21" s="8">
        <v>10</v>
      </c>
      <c r="K21" s="8">
        <v>22</v>
      </c>
      <c r="L21" s="8">
        <v>0</v>
      </c>
      <c r="M21" s="8">
        <v>20</v>
      </c>
      <c r="N21" s="8">
        <v>20</v>
      </c>
      <c r="O21" s="8">
        <v>29</v>
      </c>
      <c r="P21" s="8">
        <v>24</v>
      </c>
      <c r="Q21" s="8">
        <v>16</v>
      </c>
      <c r="R21" s="8">
        <v>19</v>
      </c>
      <c r="S21" s="8">
        <v>20</v>
      </c>
      <c r="T21" s="8">
        <v>34</v>
      </c>
      <c r="U21" s="8">
        <v>6</v>
      </c>
      <c r="V21" s="8">
        <v>19</v>
      </c>
      <c r="W21" s="8">
        <v>35</v>
      </c>
      <c r="X21" s="8">
        <v>10</v>
      </c>
      <c r="Y21" s="8">
        <v>17</v>
      </c>
      <c r="Z21" s="8">
        <v>19</v>
      </c>
      <c r="AA21" s="8">
        <v>21</v>
      </c>
      <c r="AB21" s="8">
        <v>30</v>
      </c>
      <c r="AC21" s="8">
        <v>24</v>
      </c>
      <c r="AD21" s="8">
        <v>39</v>
      </c>
      <c r="AE21" s="8">
        <v>30</v>
      </c>
      <c r="AF21" s="8">
        <v>22</v>
      </c>
      <c r="AG21" s="8">
        <v>32</v>
      </c>
      <c r="AH21" s="8">
        <v>22</v>
      </c>
      <c r="AI21" s="8">
        <v>8</v>
      </c>
      <c r="AJ21" s="8">
        <v>26</v>
      </c>
      <c r="AK21" s="8">
        <v>30</v>
      </c>
      <c r="AL21" s="8">
        <v>10</v>
      </c>
      <c r="AM21" s="8">
        <v>11</v>
      </c>
      <c r="AN21" s="8">
        <v>6</v>
      </c>
      <c r="AO21" s="8">
        <v>15</v>
      </c>
      <c r="AP21" s="8">
        <v>14</v>
      </c>
      <c r="AQ21" s="20">
        <f t="shared" si="7"/>
        <v>754</v>
      </c>
      <c r="AR21" s="11" t="s">
        <v>21</v>
      </c>
      <c r="AS21" s="8">
        <v>1386</v>
      </c>
    </row>
    <row r="22" spans="1:45" ht="12.75">
      <c r="A22" s="8">
        <v>12</v>
      </c>
      <c r="B22" s="11" t="s">
        <v>22</v>
      </c>
      <c r="C22" s="8">
        <v>5</v>
      </c>
      <c r="D22" s="8">
        <v>8</v>
      </c>
      <c r="E22" s="8">
        <v>22</v>
      </c>
      <c r="F22" s="8">
        <v>9</v>
      </c>
      <c r="G22" s="8">
        <v>19</v>
      </c>
      <c r="H22" s="8">
        <v>9</v>
      </c>
      <c r="I22" s="8">
        <v>12</v>
      </c>
      <c r="J22" s="8">
        <v>11</v>
      </c>
      <c r="K22" s="8">
        <v>28</v>
      </c>
      <c r="L22" s="8">
        <v>4</v>
      </c>
      <c r="M22" s="8">
        <v>11</v>
      </c>
      <c r="N22" s="8">
        <v>15</v>
      </c>
      <c r="O22" s="8">
        <v>11</v>
      </c>
      <c r="P22" s="8">
        <v>71</v>
      </c>
      <c r="Q22" s="8">
        <v>15</v>
      </c>
      <c r="R22" s="8">
        <v>7</v>
      </c>
      <c r="S22" s="8">
        <v>54</v>
      </c>
      <c r="T22" s="8">
        <v>18</v>
      </c>
      <c r="U22" s="8">
        <v>19</v>
      </c>
      <c r="V22" s="8">
        <v>16</v>
      </c>
      <c r="W22" s="8">
        <v>18</v>
      </c>
      <c r="X22" s="8">
        <v>12</v>
      </c>
      <c r="Y22" s="8">
        <v>3</v>
      </c>
      <c r="Z22" s="8">
        <v>26</v>
      </c>
      <c r="AA22" s="8">
        <v>5</v>
      </c>
      <c r="AB22" s="8">
        <v>7</v>
      </c>
      <c r="AC22" s="8">
        <v>3</v>
      </c>
      <c r="AD22" s="8">
        <v>9</v>
      </c>
      <c r="AE22" s="8">
        <v>15</v>
      </c>
      <c r="AF22" s="8">
        <v>12</v>
      </c>
      <c r="AG22" s="8">
        <v>8</v>
      </c>
      <c r="AH22" s="8">
        <v>31</v>
      </c>
      <c r="AI22" s="8">
        <v>9</v>
      </c>
      <c r="AJ22" s="8">
        <v>18</v>
      </c>
      <c r="AK22" s="8">
        <v>12</v>
      </c>
      <c r="AL22" s="8">
        <v>20</v>
      </c>
      <c r="AM22" s="8">
        <v>11</v>
      </c>
      <c r="AN22" s="8">
        <v>13</v>
      </c>
      <c r="AO22" s="8">
        <v>8</v>
      </c>
      <c r="AP22" s="8">
        <v>10</v>
      </c>
      <c r="AQ22" s="20">
        <f t="shared" si="7"/>
        <v>614</v>
      </c>
      <c r="AR22" s="11" t="s">
        <v>22</v>
      </c>
      <c r="AS22" s="8">
        <v>1019</v>
      </c>
    </row>
    <row r="23" spans="1:45" ht="12.75">
      <c r="A23" s="8">
        <v>13</v>
      </c>
      <c r="B23" s="11" t="s">
        <v>23</v>
      </c>
      <c r="C23" s="8">
        <v>4</v>
      </c>
      <c r="D23" s="8">
        <v>40</v>
      </c>
      <c r="E23" s="8">
        <v>5</v>
      </c>
      <c r="F23" s="8">
        <v>12</v>
      </c>
      <c r="G23" s="8">
        <v>9</v>
      </c>
      <c r="H23" s="8">
        <v>1</v>
      </c>
      <c r="I23" s="8">
        <v>5</v>
      </c>
      <c r="J23" s="8">
        <v>6</v>
      </c>
      <c r="K23" s="8">
        <v>12</v>
      </c>
      <c r="L23" s="8">
        <v>0</v>
      </c>
      <c r="M23" s="8">
        <v>14</v>
      </c>
      <c r="N23" s="8">
        <v>8</v>
      </c>
      <c r="O23" s="8">
        <v>10</v>
      </c>
      <c r="P23" s="8">
        <v>12</v>
      </c>
      <c r="Q23" s="8">
        <v>9</v>
      </c>
      <c r="R23" s="8">
        <v>4</v>
      </c>
      <c r="S23" s="8">
        <v>14</v>
      </c>
      <c r="T23" s="8">
        <v>7</v>
      </c>
      <c r="U23" s="8">
        <v>4</v>
      </c>
      <c r="V23" s="8">
        <v>23</v>
      </c>
      <c r="W23" s="8">
        <v>6</v>
      </c>
      <c r="X23" s="8">
        <v>18</v>
      </c>
      <c r="Y23" s="8">
        <v>12</v>
      </c>
      <c r="Z23" s="8">
        <v>16</v>
      </c>
      <c r="AA23" s="8">
        <v>7</v>
      </c>
      <c r="AB23" s="8">
        <v>4</v>
      </c>
      <c r="AC23" s="8">
        <v>7</v>
      </c>
      <c r="AD23" s="8">
        <v>6</v>
      </c>
      <c r="AE23" s="8">
        <v>4</v>
      </c>
      <c r="AF23" s="8">
        <v>26</v>
      </c>
      <c r="AG23" s="8">
        <v>11</v>
      </c>
      <c r="AH23" s="8">
        <v>13</v>
      </c>
      <c r="AI23" s="8">
        <v>5</v>
      </c>
      <c r="AJ23" s="8">
        <v>10</v>
      </c>
      <c r="AK23" s="8">
        <v>13</v>
      </c>
      <c r="AL23" s="8">
        <v>7</v>
      </c>
      <c r="AM23" s="8">
        <v>3</v>
      </c>
      <c r="AN23" s="8">
        <v>7</v>
      </c>
      <c r="AO23" s="8">
        <v>0</v>
      </c>
      <c r="AP23" s="8">
        <v>7</v>
      </c>
      <c r="AQ23" s="20">
        <f t="shared" si="7"/>
        <v>381</v>
      </c>
      <c r="AR23" s="11" t="s">
        <v>23</v>
      </c>
      <c r="AS23" s="8">
        <v>559</v>
      </c>
    </row>
    <row r="24" spans="1:45" ht="12.75">
      <c r="A24" s="8">
        <v>14</v>
      </c>
      <c r="B24" s="11" t="s">
        <v>24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</v>
      </c>
      <c r="X24" s="8">
        <v>0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1</v>
      </c>
      <c r="AN24" s="8">
        <v>1</v>
      </c>
      <c r="AO24" s="8">
        <v>0</v>
      </c>
      <c r="AP24" s="8">
        <v>0</v>
      </c>
      <c r="AQ24" s="20">
        <f t="shared" si="7"/>
        <v>11</v>
      </c>
      <c r="AR24" s="11" t="s">
        <v>24</v>
      </c>
      <c r="AS24" s="8">
        <v>19</v>
      </c>
    </row>
    <row r="25" spans="1:45" ht="12.75">
      <c r="A25" s="8">
        <v>15</v>
      </c>
      <c r="B25" s="11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f t="shared" si="7"/>
        <v>0</v>
      </c>
      <c r="AR25" s="11" t="s">
        <v>75</v>
      </c>
      <c r="AS25" s="8">
        <v>0</v>
      </c>
    </row>
    <row r="26" spans="1:45" ht="12.75">
      <c r="A26" s="8">
        <v>16</v>
      </c>
      <c r="B26" s="11" t="s">
        <v>25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f t="shared" si="7"/>
        <v>0</v>
      </c>
      <c r="AR26" s="11" t="s">
        <v>25</v>
      </c>
      <c r="AS26" s="8">
        <v>60</v>
      </c>
    </row>
    <row r="27" spans="1:45" ht="12.75">
      <c r="A27" s="14">
        <v>17</v>
      </c>
      <c r="B27" s="11" t="s">
        <v>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f t="shared" si="7"/>
        <v>0</v>
      </c>
      <c r="AR27" s="11" t="s">
        <v>26</v>
      </c>
      <c r="AS27" s="8">
        <v>0</v>
      </c>
    </row>
    <row r="28" spans="1:49" ht="12.75">
      <c r="A28" s="8">
        <v>18</v>
      </c>
      <c r="B28" s="11" t="s">
        <v>113</v>
      </c>
      <c r="C28" s="8">
        <v>11</v>
      </c>
      <c r="D28" s="8">
        <v>1</v>
      </c>
      <c r="E28" s="8">
        <v>55</v>
      </c>
      <c r="F28" s="8">
        <v>47</v>
      </c>
      <c r="G28" s="8">
        <v>75</v>
      </c>
      <c r="H28" s="8">
        <v>49</v>
      </c>
      <c r="I28" s="8">
        <v>69</v>
      </c>
      <c r="J28" s="8">
        <v>59</v>
      </c>
      <c r="K28" s="8">
        <v>88</v>
      </c>
      <c r="L28" s="8">
        <v>15</v>
      </c>
      <c r="M28" s="8">
        <v>139</v>
      </c>
      <c r="N28" s="8">
        <v>68</v>
      </c>
      <c r="O28" s="8">
        <v>114</v>
      </c>
      <c r="P28" s="8">
        <v>101</v>
      </c>
      <c r="Q28" s="8">
        <v>85</v>
      </c>
      <c r="R28" s="8">
        <v>49</v>
      </c>
      <c r="S28" s="8">
        <v>96</v>
      </c>
      <c r="T28" s="8">
        <v>135</v>
      </c>
      <c r="U28" s="8">
        <v>31</v>
      </c>
      <c r="V28" s="8">
        <v>97</v>
      </c>
      <c r="W28" s="8">
        <v>85</v>
      </c>
      <c r="X28" s="8">
        <v>62</v>
      </c>
      <c r="Y28" s="8">
        <v>44</v>
      </c>
      <c r="Z28" s="8">
        <v>80</v>
      </c>
      <c r="AA28" s="8">
        <v>41</v>
      </c>
      <c r="AB28" s="8">
        <v>73</v>
      </c>
      <c r="AC28" s="8">
        <v>82</v>
      </c>
      <c r="AD28" s="8">
        <v>71</v>
      </c>
      <c r="AE28" s="8">
        <v>73</v>
      </c>
      <c r="AF28" s="8">
        <v>117</v>
      </c>
      <c r="AG28" s="8">
        <v>104</v>
      </c>
      <c r="AH28" s="8">
        <v>102</v>
      </c>
      <c r="AI28" s="8">
        <v>21</v>
      </c>
      <c r="AJ28" s="8">
        <v>73</v>
      </c>
      <c r="AK28" s="8">
        <v>239</v>
      </c>
      <c r="AL28" s="8">
        <v>52</v>
      </c>
      <c r="AM28" s="8">
        <v>42</v>
      </c>
      <c r="AN28" s="8">
        <v>22</v>
      </c>
      <c r="AO28" s="8">
        <v>35</v>
      </c>
      <c r="AP28" s="8">
        <v>45</v>
      </c>
      <c r="AQ28" s="8">
        <f t="shared" si="7"/>
        <v>2847</v>
      </c>
      <c r="AR28" s="11" t="s">
        <v>113</v>
      </c>
      <c r="AS28" s="8">
        <v>11325</v>
      </c>
      <c r="AV28" s="7"/>
      <c r="AW28" s="7"/>
    </row>
    <row r="29" spans="1:46" ht="12.75">
      <c r="A29" s="8" t="s">
        <v>2</v>
      </c>
      <c r="B29" s="11" t="s">
        <v>27</v>
      </c>
      <c r="C29" s="13">
        <f aca="true" t="shared" si="8" ref="C29:AQ29">C28/C19</f>
        <v>0.057291666666666664</v>
      </c>
      <c r="D29" s="13">
        <f t="shared" si="8"/>
        <v>0.058823529411764705</v>
      </c>
      <c r="E29" s="13">
        <f t="shared" si="8"/>
        <v>0.11293634496919917</v>
      </c>
      <c r="F29" s="13">
        <f t="shared" si="8"/>
        <v>0.08131487889273356</v>
      </c>
      <c r="G29" s="13">
        <f t="shared" si="8"/>
        <v>0.0962772785622593</v>
      </c>
      <c r="H29" s="13">
        <f t="shared" si="8"/>
        <v>0.05580865603644647</v>
      </c>
      <c r="I29" s="13">
        <f t="shared" si="8"/>
        <v>0.07683741648106904</v>
      </c>
      <c r="J29" s="13">
        <f t="shared" si="8"/>
        <v>0.1353211009174312</v>
      </c>
      <c r="K29" s="13">
        <f t="shared" si="8"/>
        <v>0.08155699721964782</v>
      </c>
      <c r="L29" s="13">
        <f t="shared" si="8"/>
        <v>0.09868421052631579</v>
      </c>
      <c r="M29" s="13">
        <f t="shared" si="8"/>
        <v>0.12235915492957747</v>
      </c>
      <c r="N29" s="13">
        <f t="shared" si="8"/>
        <v>0.07327586206896551</v>
      </c>
      <c r="O29" s="13">
        <f t="shared" si="8"/>
        <v>0.09178743961352658</v>
      </c>
      <c r="P29" s="13">
        <f t="shared" si="8"/>
        <v>0.08333333333333333</v>
      </c>
      <c r="Q29" s="13">
        <f t="shared" si="8"/>
        <v>0.09309967141292443</v>
      </c>
      <c r="R29" s="13">
        <f t="shared" si="8"/>
        <v>0.06481481481481481</v>
      </c>
      <c r="S29" s="13">
        <f t="shared" si="8"/>
        <v>0.08602150537634409</v>
      </c>
      <c r="T29" s="13">
        <f t="shared" si="8"/>
        <v>0.10127531882970743</v>
      </c>
      <c r="U29" s="13">
        <f t="shared" si="8"/>
        <v>0.08539944903581267</v>
      </c>
      <c r="V29" s="13">
        <f t="shared" si="8"/>
        <v>0.07996702390766694</v>
      </c>
      <c r="W29" s="13">
        <f t="shared" si="8"/>
        <v>0.06533435818601076</v>
      </c>
      <c r="X29" s="13">
        <f t="shared" si="8"/>
        <v>0.06595744680851064</v>
      </c>
      <c r="Y29" s="13">
        <f t="shared" si="8"/>
        <v>0.042843232716650435</v>
      </c>
      <c r="Z29" s="13">
        <f t="shared" si="8"/>
        <v>0.06139677666922486</v>
      </c>
      <c r="AA29" s="13">
        <f t="shared" si="8"/>
        <v>0.059248554913294796</v>
      </c>
      <c r="AB29" s="13">
        <f t="shared" si="8"/>
        <v>0.06547085201793722</v>
      </c>
      <c r="AC29" s="13">
        <f t="shared" si="8"/>
        <v>0.07884615384615384</v>
      </c>
      <c r="AD29" s="13">
        <f t="shared" si="8"/>
        <v>0.05167394468704512</v>
      </c>
      <c r="AE29" s="13">
        <f t="shared" si="8"/>
        <v>0.07724867724867725</v>
      </c>
      <c r="AF29" s="13">
        <f t="shared" si="8"/>
        <v>0.07758620689655173</v>
      </c>
      <c r="AG29" s="13">
        <f t="shared" si="8"/>
        <v>0.0644361833952912</v>
      </c>
      <c r="AH29" s="13">
        <f t="shared" si="8"/>
        <v>0.09400921658986175</v>
      </c>
      <c r="AI29" s="13">
        <f t="shared" si="8"/>
        <v>0.08571428571428572</v>
      </c>
      <c r="AJ29" s="13">
        <f t="shared" si="8"/>
        <v>0.051920341394025606</v>
      </c>
      <c r="AK29" s="13">
        <f t="shared" si="8"/>
        <v>0.13322185061315497</v>
      </c>
      <c r="AL29" s="13">
        <f t="shared" si="8"/>
        <v>0.09829867674858223</v>
      </c>
      <c r="AM29" s="13">
        <f t="shared" si="8"/>
        <v>0.1111111111111111</v>
      </c>
      <c r="AN29" s="13">
        <f t="shared" si="8"/>
        <v>0.06470588235294118</v>
      </c>
      <c r="AO29" s="13">
        <f t="shared" si="8"/>
        <v>0.07510729613733906</v>
      </c>
      <c r="AP29" s="13">
        <f t="shared" si="8"/>
        <v>0.08272058823529412</v>
      </c>
      <c r="AQ29" s="13">
        <f t="shared" si="8"/>
        <v>0.0805283701985631</v>
      </c>
      <c r="AR29" s="11" t="s">
        <v>27</v>
      </c>
      <c r="AS29" s="13">
        <f>AS28/AS19</f>
        <v>0.09052757793764989</v>
      </c>
      <c r="AT29" s="1"/>
    </row>
    <row r="30" spans="1:49" ht="12.75">
      <c r="A30" s="8">
        <v>19</v>
      </c>
      <c r="B30" s="11" t="s">
        <v>114</v>
      </c>
      <c r="C30" s="8">
        <v>44</v>
      </c>
      <c r="D30" s="8">
        <v>1</v>
      </c>
      <c r="E30" s="8">
        <v>109</v>
      </c>
      <c r="F30" s="8">
        <v>122</v>
      </c>
      <c r="G30" s="8">
        <v>146</v>
      </c>
      <c r="H30" s="8">
        <v>308</v>
      </c>
      <c r="I30" s="8">
        <v>266</v>
      </c>
      <c r="J30" s="8">
        <v>63</v>
      </c>
      <c r="K30" s="8">
        <v>349</v>
      </c>
      <c r="L30" s="8">
        <v>43</v>
      </c>
      <c r="M30" s="8">
        <v>254</v>
      </c>
      <c r="N30" s="8">
        <v>212</v>
      </c>
      <c r="O30" s="8">
        <v>282</v>
      </c>
      <c r="P30" s="8">
        <v>361</v>
      </c>
      <c r="Q30" s="8">
        <v>352</v>
      </c>
      <c r="R30" s="8">
        <v>215</v>
      </c>
      <c r="S30" s="8">
        <v>269</v>
      </c>
      <c r="T30" s="8">
        <v>571</v>
      </c>
      <c r="U30" s="8">
        <v>91</v>
      </c>
      <c r="V30" s="8">
        <v>359</v>
      </c>
      <c r="W30" s="8">
        <v>408</v>
      </c>
      <c r="X30" s="8">
        <v>283</v>
      </c>
      <c r="Y30" s="8">
        <v>413</v>
      </c>
      <c r="Z30" s="8">
        <v>376</v>
      </c>
      <c r="AA30" s="8">
        <v>216</v>
      </c>
      <c r="AB30" s="8">
        <v>301</v>
      </c>
      <c r="AC30" s="8">
        <v>291</v>
      </c>
      <c r="AD30" s="8">
        <v>744</v>
      </c>
      <c r="AE30" s="8">
        <v>299</v>
      </c>
      <c r="AF30" s="8">
        <v>426</v>
      </c>
      <c r="AG30" s="8">
        <v>663</v>
      </c>
      <c r="AH30" s="8">
        <v>266</v>
      </c>
      <c r="AI30" s="8">
        <v>97</v>
      </c>
      <c r="AJ30" s="8">
        <v>614</v>
      </c>
      <c r="AK30" s="8">
        <v>365</v>
      </c>
      <c r="AL30" s="8">
        <v>123</v>
      </c>
      <c r="AM30" s="8">
        <v>104</v>
      </c>
      <c r="AN30" s="8">
        <v>84</v>
      </c>
      <c r="AO30" s="8">
        <v>155</v>
      </c>
      <c r="AP30" s="8">
        <v>130</v>
      </c>
      <c r="AQ30" s="8">
        <f>SUM(C30:AP30)</f>
        <v>10775</v>
      </c>
      <c r="AR30" s="30" t="s">
        <v>114</v>
      </c>
      <c r="AS30" s="8">
        <v>47306</v>
      </c>
      <c r="AV30" s="7"/>
      <c r="AW30" s="7"/>
    </row>
    <row r="31" spans="1:49" ht="12.75">
      <c r="A31" s="8" t="s">
        <v>2</v>
      </c>
      <c r="B31" s="11" t="s">
        <v>27</v>
      </c>
      <c r="C31" s="13">
        <f aca="true" t="shared" si="9" ref="C31:AQ31">C30/C19</f>
        <v>0.22916666666666666</v>
      </c>
      <c r="D31" s="13">
        <f t="shared" si="9"/>
        <v>0.058823529411764705</v>
      </c>
      <c r="E31" s="13">
        <f t="shared" si="9"/>
        <v>0.22381930184804927</v>
      </c>
      <c r="F31" s="13">
        <f t="shared" si="9"/>
        <v>0.21107266435986158</v>
      </c>
      <c r="G31" s="13">
        <f t="shared" si="9"/>
        <v>0.18741976893453144</v>
      </c>
      <c r="H31" s="13">
        <f t="shared" si="9"/>
        <v>0.35079726651480636</v>
      </c>
      <c r="I31" s="13">
        <f t="shared" si="9"/>
        <v>0.2962138084632517</v>
      </c>
      <c r="J31" s="13">
        <f t="shared" si="9"/>
        <v>0.1444954128440367</v>
      </c>
      <c r="K31" s="13">
        <f t="shared" si="9"/>
        <v>0.32344763670064874</v>
      </c>
      <c r="L31" s="13">
        <f t="shared" si="9"/>
        <v>0.28289473684210525</v>
      </c>
      <c r="M31" s="13">
        <f t="shared" si="9"/>
        <v>0.22359154929577466</v>
      </c>
      <c r="N31" s="13">
        <f t="shared" si="9"/>
        <v>0.22844827586206898</v>
      </c>
      <c r="O31" s="13">
        <f t="shared" si="9"/>
        <v>0.22705314009661837</v>
      </c>
      <c r="P31" s="13">
        <f t="shared" si="9"/>
        <v>0.2978547854785479</v>
      </c>
      <c r="Q31" s="13">
        <f t="shared" si="9"/>
        <v>0.3855421686746988</v>
      </c>
      <c r="R31" s="13">
        <f t="shared" si="9"/>
        <v>0.2843915343915344</v>
      </c>
      <c r="S31" s="13">
        <f t="shared" si="9"/>
        <v>0.2410394265232975</v>
      </c>
      <c r="T31" s="13">
        <f t="shared" si="9"/>
        <v>0.4283570892723181</v>
      </c>
      <c r="U31" s="13">
        <f t="shared" si="9"/>
        <v>0.25068870523415976</v>
      </c>
      <c r="V31" s="13">
        <f t="shared" si="9"/>
        <v>0.2959604286892003</v>
      </c>
      <c r="W31" s="13">
        <f t="shared" si="9"/>
        <v>0.31360491929285167</v>
      </c>
      <c r="X31" s="13">
        <f t="shared" si="9"/>
        <v>0.30106382978723406</v>
      </c>
      <c r="Y31" s="13">
        <f t="shared" si="9"/>
        <v>0.4021421616358325</v>
      </c>
      <c r="Z31" s="13">
        <f t="shared" si="9"/>
        <v>0.2885648503453569</v>
      </c>
      <c r="AA31" s="13">
        <f t="shared" si="9"/>
        <v>0.31213872832369943</v>
      </c>
      <c r="AB31" s="13">
        <f t="shared" si="9"/>
        <v>0.2699551569506726</v>
      </c>
      <c r="AC31" s="13">
        <f t="shared" si="9"/>
        <v>0.2798076923076923</v>
      </c>
      <c r="AD31" s="13">
        <f t="shared" si="9"/>
        <v>0.5414847161572053</v>
      </c>
      <c r="AE31" s="13">
        <f t="shared" si="9"/>
        <v>0.3164021164021164</v>
      </c>
      <c r="AF31" s="13">
        <f t="shared" si="9"/>
        <v>0.28249336870026526</v>
      </c>
      <c r="AG31" s="13">
        <f t="shared" si="9"/>
        <v>0.4107806691449814</v>
      </c>
      <c r="AH31" s="13">
        <f t="shared" si="9"/>
        <v>0.24516129032258063</v>
      </c>
      <c r="AI31" s="13">
        <f t="shared" si="9"/>
        <v>0.39591836734693875</v>
      </c>
      <c r="AJ31" s="13">
        <f t="shared" si="9"/>
        <v>0.4366998577524893</v>
      </c>
      <c r="AK31" s="13">
        <f t="shared" si="9"/>
        <v>0.20345596432552954</v>
      </c>
      <c r="AL31" s="13">
        <f t="shared" si="9"/>
        <v>0.23251417769376181</v>
      </c>
      <c r="AM31" s="13">
        <f t="shared" si="9"/>
        <v>0.2751322751322751</v>
      </c>
      <c r="AN31" s="13">
        <f t="shared" si="9"/>
        <v>0.24705882352941178</v>
      </c>
      <c r="AO31" s="13">
        <f t="shared" si="9"/>
        <v>0.33261802575107297</v>
      </c>
      <c r="AP31" s="13">
        <f t="shared" si="9"/>
        <v>0.23897058823529413</v>
      </c>
      <c r="AQ31" s="13">
        <f t="shared" si="9"/>
        <v>0.30477456581999207</v>
      </c>
      <c r="AR31" s="11" t="s">
        <v>27</v>
      </c>
      <c r="AS31" s="13">
        <f>AS30/AS19</f>
        <v>0.3781454836131095</v>
      </c>
      <c r="AT31" s="1"/>
      <c r="AV31" s="7"/>
      <c r="AW31" s="7"/>
    </row>
    <row r="32" spans="1:49" ht="12.75">
      <c r="A32" s="8">
        <v>20</v>
      </c>
      <c r="B32" s="11" t="s">
        <v>115</v>
      </c>
      <c r="C32" s="8">
        <v>14</v>
      </c>
      <c r="D32" s="8">
        <v>3</v>
      </c>
      <c r="E32" s="8">
        <v>49</v>
      </c>
      <c r="F32" s="8">
        <v>63</v>
      </c>
      <c r="G32" s="8">
        <v>63</v>
      </c>
      <c r="H32" s="8">
        <v>71</v>
      </c>
      <c r="I32" s="8">
        <v>103</v>
      </c>
      <c r="J32" s="8">
        <v>41</v>
      </c>
      <c r="K32" s="8">
        <v>101</v>
      </c>
      <c r="L32" s="8">
        <v>18</v>
      </c>
      <c r="M32" s="8">
        <v>105</v>
      </c>
      <c r="N32" s="8">
        <v>100</v>
      </c>
      <c r="O32" s="8">
        <v>137</v>
      </c>
      <c r="P32" s="8">
        <v>122</v>
      </c>
      <c r="Q32" s="8">
        <v>72</v>
      </c>
      <c r="R32" s="8">
        <v>59</v>
      </c>
      <c r="S32" s="8">
        <v>105</v>
      </c>
      <c r="T32" s="8">
        <v>125</v>
      </c>
      <c r="U32" s="8">
        <v>37</v>
      </c>
      <c r="V32" s="8">
        <v>135</v>
      </c>
      <c r="W32" s="8">
        <v>112</v>
      </c>
      <c r="X32" s="8">
        <v>112</v>
      </c>
      <c r="Y32" s="8">
        <v>88</v>
      </c>
      <c r="Z32" s="8">
        <v>126</v>
      </c>
      <c r="AA32" s="8">
        <v>63</v>
      </c>
      <c r="AB32" s="8">
        <v>111</v>
      </c>
      <c r="AC32" s="8">
        <v>100</v>
      </c>
      <c r="AD32" s="8">
        <v>69</v>
      </c>
      <c r="AE32" s="8">
        <v>90</v>
      </c>
      <c r="AF32" s="8">
        <v>160</v>
      </c>
      <c r="AG32" s="8">
        <v>115</v>
      </c>
      <c r="AH32" s="8">
        <v>118</v>
      </c>
      <c r="AI32" s="8">
        <v>32</v>
      </c>
      <c r="AJ32" s="8">
        <v>98</v>
      </c>
      <c r="AK32" s="8">
        <v>298</v>
      </c>
      <c r="AL32" s="20">
        <v>62</v>
      </c>
      <c r="AM32" s="8">
        <v>32</v>
      </c>
      <c r="AN32" s="8">
        <v>43</v>
      </c>
      <c r="AO32" s="8">
        <v>35</v>
      </c>
      <c r="AP32" s="8">
        <v>60</v>
      </c>
      <c r="AQ32" s="8">
        <f>SUM(C32:AP32)</f>
        <v>3447</v>
      </c>
      <c r="AR32" s="11" t="s">
        <v>115</v>
      </c>
      <c r="AS32" s="8">
        <v>9617</v>
      </c>
      <c r="AV32" s="7"/>
      <c r="AW32" s="7"/>
    </row>
    <row r="33" spans="1:49" ht="12.75">
      <c r="A33" s="8" t="s">
        <v>2</v>
      </c>
      <c r="B33" s="11" t="s">
        <v>27</v>
      </c>
      <c r="C33" s="13">
        <f aca="true" t="shared" si="10" ref="C33:AQ33">C32/C19</f>
        <v>0.07291666666666667</v>
      </c>
      <c r="D33" s="13">
        <f t="shared" si="10"/>
        <v>0.17647058823529413</v>
      </c>
      <c r="E33" s="13">
        <f t="shared" si="10"/>
        <v>0.10061601642710473</v>
      </c>
      <c r="F33" s="13">
        <f t="shared" si="10"/>
        <v>0.10899653979238755</v>
      </c>
      <c r="G33" s="13">
        <f t="shared" si="10"/>
        <v>0.08087291399229782</v>
      </c>
      <c r="H33" s="13">
        <f t="shared" si="10"/>
        <v>0.08086560364464693</v>
      </c>
      <c r="I33" s="13">
        <f t="shared" si="10"/>
        <v>0.11469933184855234</v>
      </c>
      <c r="J33" s="13">
        <f t="shared" si="10"/>
        <v>0.09403669724770643</v>
      </c>
      <c r="K33" s="13">
        <f t="shared" si="10"/>
        <v>0.09360518999073215</v>
      </c>
      <c r="L33" s="13">
        <f t="shared" si="10"/>
        <v>0.11842105263157894</v>
      </c>
      <c r="M33" s="13">
        <f t="shared" si="10"/>
        <v>0.09242957746478873</v>
      </c>
      <c r="N33" s="13">
        <f t="shared" si="10"/>
        <v>0.10775862068965517</v>
      </c>
      <c r="O33" s="13">
        <f t="shared" si="10"/>
        <v>0.11030595813204509</v>
      </c>
      <c r="P33" s="13">
        <f t="shared" si="10"/>
        <v>0.10066006600660066</v>
      </c>
      <c r="Q33" s="13">
        <f t="shared" si="10"/>
        <v>0.07886089813800658</v>
      </c>
      <c r="R33" s="13">
        <f t="shared" si="10"/>
        <v>0.07804232804232804</v>
      </c>
      <c r="S33" s="13">
        <f t="shared" si="10"/>
        <v>0.09408602150537634</v>
      </c>
      <c r="T33" s="13">
        <f t="shared" si="10"/>
        <v>0.09377344336084022</v>
      </c>
      <c r="U33" s="13">
        <f t="shared" si="10"/>
        <v>0.10192837465564739</v>
      </c>
      <c r="V33" s="13">
        <f t="shared" si="10"/>
        <v>0.11129431162407255</v>
      </c>
      <c r="W33" s="13">
        <f t="shared" si="10"/>
        <v>0.08608762490392007</v>
      </c>
      <c r="X33" s="13">
        <f t="shared" si="10"/>
        <v>0.11914893617021277</v>
      </c>
      <c r="Y33" s="13">
        <f t="shared" si="10"/>
        <v>0.08568646543330087</v>
      </c>
      <c r="Z33" s="13">
        <f t="shared" si="10"/>
        <v>0.09669992325402917</v>
      </c>
      <c r="AA33" s="13">
        <f t="shared" si="10"/>
        <v>0.09104046242774566</v>
      </c>
      <c r="AB33" s="13">
        <f t="shared" si="10"/>
        <v>0.09955156950672646</v>
      </c>
      <c r="AC33" s="13">
        <f t="shared" si="10"/>
        <v>0.09615384615384616</v>
      </c>
      <c r="AD33" s="13">
        <f t="shared" si="10"/>
        <v>0.05021834061135371</v>
      </c>
      <c r="AE33" s="13">
        <f t="shared" si="10"/>
        <v>0.09523809523809523</v>
      </c>
      <c r="AF33" s="13">
        <f t="shared" si="10"/>
        <v>0.10610079575596817</v>
      </c>
      <c r="AG33" s="13">
        <f t="shared" si="10"/>
        <v>0.07125154894671623</v>
      </c>
      <c r="AH33" s="13">
        <f t="shared" si="10"/>
        <v>0.10875576036866359</v>
      </c>
      <c r="AI33" s="13">
        <f t="shared" si="10"/>
        <v>0.1306122448979592</v>
      </c>
      <c r="AJ33" s="13">
        <f t="shared" si="10"/>
        <v>0.06970128022759602</v>
      </c>
      <c r="AK33" s="13">
        <f t="shared" si="10"/>
        <v>0.16610925306577481</v>
      </c>
      <c r="AL33" s="13">
        <f t="shared" si="10"/>
        <v>0.11720226843100189</v>
      </c>
      <c r="AM33" s="13">
        <f t="shared" si="10"/>
        <v>0.08465608465608465</v>
      </c>
      <c r="AN33" s="13">
        <f t="shared" si="10"/>
        <v>0.1264705882352941</v>
      </c>
      <c r="AO33" s="13">
        <f t="shared" si="10"/>
        <v>0.07510729613733906</v>
      </c>
      <c r="AP33" s="13">
        <f t="shared" si="10"/>
        <v>0.11029411764705882</v>
      </c>
      <c r="AQ33" s="13">
        <f t="shared" si="10"/>
        <v>0.09749957571986197</v>
      </c>
      <c r="AR33" s="11" t="s">
        <v>27</v>
      </c>
      <c r="AS33" s="13">
        <f>AS32/AS19</f>
        <v>0.07687450039968026</v>
      </c>
      <c r="AT33" s="1"/>
      <c r="AV33" s="7"/>
      <c r="AW33" s="7"/>
    </row>
    <row r="34" spans="1:49" ht="12.75">
      <c r="A34" s="8">
        <v>21</v>
      </c>
      <c r="B34" s="11" t="s">
        <v>116</v>
      </c>
      <c r="C34" s="8">
        <v>27</v>
      </c>
      <c r="D34" s="8">
        <v>5</v>
      </c>
      <c r="E34" s="8">
        <v>91</v>
      </c>
      <c r="F34" s="8">
        <v>103</v>
      </c>
      <c r="G34" s="8">
        <v>152</v>
      </c>
      <c r="H34" s="8">
        <v>121</v>
      </c>
      <c r="I34" s="8">
        <v>134</v>
      </c>
      <c r="J34" s="8">
        <v>94</v>
      </c>
      <c r="K34" s="8">
        <v>152</v>
      </c>
      <c r="L34" s="8">
        <v>16</v>
      </c>
      <c r="M34" s="8">
        <v>356</v>
      </c>
      <c r="N34" s="8">
        <v>161</v>
      </c>
      <c r="O34" s="8">
        <v>179</v>
      </c>
      <c r="P34" s="8">
        <v>158</v>
      </c>
      <c r="Q34" s="8">
        <v>108</v>
      </c>
      <c r="R34" s="8">
        <v>103</v>
      </c>
      <c r="S34" s="8">
        <v>188</v>
      </c>
      <c r="T34" s="8">
        <v>129</v>
      </c>
      <c r="U34" s="8">
        <v>65</v>
      </c>
      <c r="V34" s="8">
        <v>133</v>
      </c>
      <c r="W34" s="8">
        <v>187</v>
      </c>
      <c r="X34" s="8">
        <v>151</v>
      </c>
      <c r="Y34" s="8">
        <v>146</v>
      </c>
      <c r="Z34" s="8">
        <v>260</v>
      </c>
      <c r="AA34" s="8">
        <v>105</v>
      </c>
      <c r="AB34" s="8">
        <v>176</v>
      </c>
      <c r="AC34" s="8">
        <v>152</v>
      </c>
      <c r="AD34" s="8">
        <v>153</v>
      </c>
      <c r="AE34" s="8">
        <v>120</v>
      </c>
      <c r="AF34" s="8">
        <v>237</v>
      </c>
      <c r="AG34" s="8">
        <v>178</v>
      </c>
      <c r="AH34" s="8">
        <v>170</v>
      </c>
      <c r="AI34" s="8">
        <v>33</v>
      </c>
      <c r="AJ34" s="8">
        <v>138</v>
      </c>
      <c r="AK34" s="8">
        <v>270</v>
      </c>
      <c r="AL34" s="8">
        <v>84</v>
      </c>
      <c r="AM34" s="8">
        <v>50</v>
      </c>
      <c r="AN34" s="8">
        <v>36</v>
      </c>
      <c r="AO34" s="8">
        <v>60</v>
      </c>
      <c r="AP34" s="8">
        <v>78</v>
      </c>
      <c r="AQ34" s="8">
        <f>SUM(C34:AP34)</f>
        <v>5259</v>
      </c>
      <c r="AR34" s="11" t="s">
        <v>116</v>
      </c>
      <c r="AS34" s="8">
        <v>15737</v>
      </c>
      <c r="AV34" s="7"/>
      <c r="AW34" s="7"/>
    </row>
    <row r="35" spans="1:49" ht="12.75">
      <c r="A35" s="8" t="s">
        <v>2</v>
      </c>
      <c r="B35" s="11" t="s">
        <v>27</v>
      </c>
      <c r="C35" s="13">
        <f aca="true" t="shared" si="11" ref="C35:AQ35">C34/C19</f>
        <v>0.140625</v>
      </c>
      <c r="D35" s="13">
        <f t="shared" si="11"/>
        <v>0.29411764705882354</v>
      </c>
      <c r="E35" s="13">
        <f t="shared" si="11"/>
        <v>0.1868583162217659</v>
      </c>
      <c r="F35" s="13">
        <f t="shared" si="11"/>
        <v>0.1782006920415225</v>
      </c>
      <c r="G35" s="13">
        <f t="shared" si="11"/>
        <v>0.1951219512195122</v>
      </c>
      <c r="H35" s="13">
        <f t="shared" si="11"/>
        <v>0.1378132118451025</v>
      </c>
      <c r="I35" s="13">
        <f t="shared" si="11"/>
        <v>0.1492204899777283</v>
      </c>
      <c r="J35" s="13">
        <f t="shared" si="11"/>
        <v>0.21559633027522937</v>
      </c>
      <c r="K35" s="13">
        <f t="shared" si="11"/>
        <v>0.14087117701575533</v>
      </c>
      <c r="L35" s="13">
        <f t="shared" si="11"/>
        <v>0.10526315789473684</v>
      </c>
      <c r="M35" s="13">
        <f t="shared" si="11"/>
        <v>0.31338028169014087</v>
      </c>
      <c r="N35" s="13">
        <f t="shared" si="11"/>
        <v>0.17349137931034483</v>
      </c>
      <c r="O35" s="13">
        <f t="shared" si="11"/>
        <v>0.14412238325281804</v>
      </c>
      <c r="P35" s="13">
        <f t="shared" si="11"/>
        <v>0.13036303630363036</v>
      </c>
      <c r="Q35" s="13">
        <f t="shared" si="11"/>
        <v>0.11829134720700986</v>
      </c>
      <c r="R35" s="13">
        <f t="shared" si="11"/>
        <v>0.13624338624338625</v>
      </c>
      <c r="S35" s="13">
        <f t="shared" si="11"/>
        <v>0.16845878136200718</v>
      </c>
      <c r="T35" s="13">
        <f t="shared" si="11"/>
        <v>0.0967741935483871</v>
      </c>
      <c r="U35" s="13">
        <f t="shared" si="11"/>
        <v>0.1790633608815427</v>
      </c>
      <c r="V35" s="13">
        <f t="shared" si="11"/>
        <v>0.10964550700741962</v>
      </c>
      <c r="W35" s="13">
        <f t="shared" si="11"/>
        <v>0.14373558800922367</v>
      </c>
      <c r="X35" s="13">
        <f t="shared" si="11"/>
        <v>0.16063829787234044</v>
      </c>
      <c r="Y35" s="13">
        <f t="shared" si="11"/>
        <v>0.14216163583252192</v>
      </c>
      <c r="Z35" s="13">
        <f t="shared" si="11"/>
        <v>0.1995395241749808</v>
      </c>
      <c r="AA35" s="13">
        <f t="shared" si="11"/>
        <v>0.15173410404624277</v>
      </c>
      <c r="AB35" s="13">
        <f t="shared" si="11"/>
        <v>0.15784753363228698</v>
      </c>
      <c r="AC35" s="13">
        <f t="shared" si="11"/>
        <v>0.14615384615384616</v>
      </c>
      <c r="AD35" s="13">
        <f t="shared" si="11"/>
        <v>0.11135371179039301</v>
      </c>
      <c r="AE35" s="13">
        <f t="shared" si="11"/>
        <v>0.12698412698412698</v>
      </c>
      <c r="AF35" s="13">
        <f t="shared" si="11"/>
        <v>0.15716180371352786</v>
      </c>
      <c r="AG35" s="13">
        <f t="shared" si="11"/>
        <v>0.11028500619578686</v>
      </c>
      <c r="AH35" s="13">
        <f t="shared" si="11"/>
        <v>0.15668202764976957</v>
      </c>
      <c r="AI35" s="13">
        <f t="shared" si="11"/>
        <v>0.1346938775510204</v>
      </c>
      <c r="AJ35" s="13">
        <f t="shared" si="11"/>
        <v>0.09815078236130868</v>
      </c>
      <c r="AK35" s="13">
        <f t="shared" si="11"/>
        <v>0.1505016722408027</v>
      </c>
      <c r="AL35" s="13">
        <f t="shared" si="11"/>
        <v>0.15879017013232513</v>
      </c>
      <c r="AM35" s="13">
        <f t="shared" si="11"/>
        <v>0.13227513227513227</v>
      </c>
      <c r="AN35" s="13">
        <f t="shared" si="11"/>
        <v>0.10588235294117647</v>
      </c>
      <c r="AO35" s="13">
        <f t="shared" si="11"/>
        <v>0.12875536480686695</v>
      </c>
      <c r="AP35" s="13">
        <f t="shared" si="11"/>
        <v>0.14338235294117646</v>
      </c>
      <c r="AQ35" s="13">
        <f t="shared" si="11"/>
        <v>0.14875261639418452</v>
      </c>
      <c r="AR35" s="11" t="s">
        <v>27</v>
      </c>
      <c r="AS35" s="13">
        <f>AS34/AS19</f>
        <v>0.12579536370903277</v>
      </c>
      <c r="AT35" s="1"/>
      <c r="AV35" s="7"/>
      <c r="AW35" s="7"/>
    </row>
    <row r="36" spans="1:49" ht="12.75">
      <c r="A36" s="8">
        <v>22</v>
      </c>
      <c r="B36" s="11" t="s">
        <v>117</v>
      </c>
      <c r="C36" s="8">
        <v>48</v>
      </c>
      <c r="D36" s="8">
        <v>3</v>
      </c>
      <c r="E36" s="8">
        <v>99</v>
      </c>
      <c r="F36" s="8">
        <v>136</v>
      </c>
      <c r="G36" s="8">
        <v>193</v>
      </c>
      <c r="H36" s="8">
        <v>144</v>
      </c>
      <c r="I36" s="8">
        <v>177</v>
      </c>
      <c r="J36" s="8">
        <v>91</v>
      </c>
      <c r="K36" s="8">
        <v>184</v>
      </c>
      <c r="L36" s="8">
        <v>20</v>
      </c>
      <c r="M36" s="8">
        <v>64</v>
      </c>
      <c r="N36" s="8">
        <v>245</v>
      </c>
      <c r="O36" s="8">
        <v>271</v>
      </c>
      <c r="P36" s="8">
        <v>237</v>
      </c>
      <c r="Q36" s="8">
        <v>142</v>
      </c>
      <c r="R36" s="8">
        <v>158</v>
      </c>
      <c r="S36" s="8">
        <v>204</v>
      </c>
      <c r="T36" s="8">
        <v>101</v>
      </c>
      <c r="U36" s="8">
        <v>82</v>
      </c>
      <c r="V36" s="8">
        <v>252</v>
      </c>
      <c r="W36" s="8">
        <v>195</v>
      </c>
      <c r="X36" s="8">
        <v>182</v>
      </c>
      <c r="Y36" s="8">
        <v>195</v>
      </c>
      <c r="Z36" s="8">
        <v>234</v>
      </c>
      <c r="AA36" s="8">
        <v>151</v>
      </c>
      <c r="AB36" s="8">
        <v>241</v>
      </c>
      <c r="AC36" s="8">
        <v>195</v>
      </c>
      <c r="AD36" s="8">
        <v>177</v>
      </c>
      <c r="AE36" s="8">
        <v>156</v>
      </c>
      <c r="AF36" s="8">
        <v>266</v>
      </c>
      <c r="AG36" s="8">
        <v>270</v>
      </c>
      <c r="AH36" s="8">
        <v>218</v>
      </c>
      <c r="AI36" s="8">
        <v>37</v>
      </c>
      <c r="AJ36" s="8">
        <v>219</v>
      </c>
      <c r="AK36" s="8">
        <v>243</v>
      </c>
      <c r="AL36" s="20">
        <v>110</v>
      </c>
      <c r="AM36" s="8">
        <v>73</v>
      </c>
      <c r="AN36" s="8">
        <v>73</v>
      </c>
      <c r="AO36" s="8">
        <v>77</v>
      </c>
      <c r="AP36" s="8">
        <v>119</v>
      </c>
      <c r="AQ36" s="8">
        <f>SUM(C36:AP36)</f>
        <v>6282</v>
      </c>
      <c r="AR36" s="11" t="s">
        <v>117</v>
      </c>
      <c r="AS36" s="8">
        <v>20560</v>
      </c>
      <c r="AV36" s="7"/>
      <c r="AW36" s="7"/>
    </row>
    <row r="37" spans="1:46" ht="12.75">
      <c r="A37" s="8"/>
      <c r="B37" s="11" t="s">
        <v>27</v>
      </c>
      <c r="C37" s="13">
        <f aca="true" t="shared" si="12" ref="C37:AQ37">C36/C19</f>
        <v>0.25</v>
      </c>
      <c r="D37" s="13">
        <f t="shared" si="12"/>
        <v>0.17647058823529413</v>
      </c>
      <c r="E37" s="13">
        <f t="shared" si="12"/>
        <v>0.2032854209445585</v>
      </c>
      <c r="F37" s="13">
        <f t="shared" si="12"/>
        <v>0.23529411764705882</v>
      </c>
      <c r="G37" s="13">
        <f t="shared" si="12"/>
        <v>0.24775353016688062</v>
      </c>
      <c r="H37" s="13">
        <f t="shared" si="12"/>
        <v>0.16400911161731208</v>
      </c>
      <c r="I37" s="13">
        <f t="shared" si="12"/>
        <v>0.19710467706013363</v>
      </c>
      <c r="J37" s="13">
        <f t="shared" si="12"/>
        <v>0.20871559633027523</v>
      </c>
      <c r="K37" s="13">
        <f t="shared" si="12"/>
        <v>0.1705282669138091</v>
      </c>
      <c r="L37" s="13">
        <f t="shared" si="12"/>
        <v>0.13157894736842105</v>
      </c>
      <c r="M37" s="13">
        <f t="shared" si="12"/>
        <v>0.056338028169014086</v>
      </c>
      <c r="N37" s="13">
        <f t="shared" si="12"/>
        <v>0.2640086206896552</v>
      </c>
      <c r="O37" s="13">
        <f t="shared" si="12"/>
        <v>0.2181964573268921</v>
      </c>
      <c r="P37" s="13">
        <f t="shared" si="12"/>
        <v>0.19554455445544555</v>
      </c>
      <c r="Q37" s="13">
        <f t="shared" si="12"/>
        <v>0.15553121577217963</v>
      </c>
      <c r="R37" s="13">
        <f t="shared" si="12"/>
        <v>0.20899470899470898</v>
      </c>
      <c r="S37" s="13">
        <f t="shared" si="12"/>
        <v>0.1827956989247312</v>
      </c>
      <c r="T37" s="13">
        <f t="shared" si="12"/>
        <v>0.07576894223555888</v>
      </c>
      <c r="U37" s="13">
        <f t="shared" si="12"/>
        <v>0.22589531680440772</v>
      </c>
      <c r="V37" s="13">
        <f t="shared" si="12"/>
        <v>0.20774938169826876</v>
      </c>
      <c r="W37" s="13">
        <f t="shared" si="12"/>
        <v>0.1498847040737894</v>
      </c>
      <c r="X37" s="13">
        <f t="shared" si="12"/>
        <v>0.19361702127659575</v>
      </c>
      <c r="Y37" s="13">
        <f t="shared" si="12"/>
        <v>0.189873417721519</v>
      </c>
      <c r="Z37" s="13">
        <f t="shared" si="12"/>
        <v>0.17958557175748274</v>
      </c>
      <c r="AA37" s="13">
        <f t="shared" si="12"/>
        <v>0.21820809248554912</v>
      </c>
      <c r="AB37" s="13">
        <f t="shared" si="12"/>
        <v>0.21614349775784752</v>
      </c>
      <c r="AC37" s="13">
        <f t="shared" si="12"/>
        <v>0.1875</v>
      </c>
      <c r="AD37" s="13">
        <f t="shared" si="12"/>
        <v>0.12882096069868995</v>
      </c>
      <c r="AE37" s="13">
        <f t="shared" si="12"/>
        <v>0.16507936507936508</v>
      </c>
      <c r="AF37" s="13">
        <f t="shared" si="12"/>
        <v>0.17639257294429708</v>
      </c>
      <c r="AG37" s="13">
        <f t="shared" si="12"/>
        <v>0.16728624535315986</v>
      </c>
      <c r="AH37" s="13">
        <f t="shared" si="12"/>
        <v>0.20092165898617512</v>
      </c>
      <c r="AI37" s="13">
        <f t="shared" si="12"/>
        <v>0.1510204081632653</v>
      </c>
      <c r="AJ37" s="13">
        <f t="shared" si="12"/>
        <v>0.15576102418207682</v>
      </c>
      <c r="AK37" s="13">
        <f t="shared" si="12"/>
        <v>0.1354515050167224</v>
      </c>
      <c r="AL37" s="13">
        <f t="shared" si="12"/>
        <v>0.20793950850661624</v>
      </c>
      <c r="AM37" s="13">
        <f t="shared" si="12"/>
        <v>0.1931216931216931</v>
      </c>
      <c r="AN37" s="13">
        <f t="shared" si="12"/>
        <v>0.21470588235294116</v>
      </c>
      <c r="AO37" s="13">
        <f t="shared" si="12"/>
        <v>0.16523605150214593</v>
      </c>
      <c r="AP37" s="13">
        <f t="shared" si="12"/>
        <v>0.21875</v>
      </c>
      <c r="AQ37" s="13">
        <f t="shared" si="12"/>
        <v>0.1776885218079991</v>
      </c>
      <c r="AR37" s="11" t="s">
        <v>27</v>
      </c>
      <c r="AS37" s="13">
        <f>AS36/AS19</f>
        <v>0.16434852118305357</v>
      </c>
      <c r="AT37" s="1"/>
    </row>
    <row r="38" spans="1:46" ht="12.75">
      <c r="A38" s="8">
        <v>23</v>
      </c>
      <c r="B38" s="11" t="s">
        <v>118</v>
      </c>
      <c r="C38" s="8">
        <v>29</v>
      </c>
      <c r="D38" s="8">
        <v>2</v>
      </c>
      <c r="E38" s="8">
        <v>47</v>
      </c>
      <c r="F38" s="8">
        <v>64</v>
      </c>
      <c r="G38" s="8">
        <v>78</v>
      </c>
      <c r="H38" s="8">
        <v>107</v>
      </c>
      <c r="I38" s="8">
        <v>93</v>
      </c>
      <c r="J38" s="8">
        <v>56</v>
      </c>
      <c r="K38" s="8">
        <v>119</v>
      </c>
      <c r="L38" s="8">
        <v>14</v>
      </c>
      <c r="M38" s="8">
        <v>144</v>
      </c>
      <c r="N38" s="8">
        <v>114</v>
      </c>
      <c r="O38" s="8">
        <v>148</v>
      </c>
      <c r="P38" s="8">
        <v>120</v>
      </c>
      <c r="Q38" s="8">
        <v>87</v>
      </c>
      <c r="R38" s="8">
        <v>102</v>
      </c>
      <c r="S38" s="8">
        <v>144</v>
      </c>
      <c r="T38" s="8">
        <v>256</v>
      </c>
      <c r="U38" s="8">
        <v>39</v>
      </c>
      <c r="V38" s="8">
        <v>145</v>
      </c>
      <c r="W38" s="8">
        <v>186</v>
      </c>
      <c r="X38" s="8">
        <v>107</v>
      </c>
      <c r="Y38" s="8">
        <v>107</v>
      </c>
      <c r="Z38" s="8">
        <v>158</v>
      </c>
      <c r="AA38" s="8">
        <v>79</v>
      </c>
      <c r="AB38" s="8">
        <v>124</v>
      </c>
      <c r="AC38" s="8">
        <v>152</v>
      </c>
      <c r="AD38" s="8">
        <v>121</v>
      </c>
      <c r="AE38" s="8">
        <v>132</v>
      </c>
      <c r="AF38" s="8">
        <v>193</v>
      </c>
      <c r="AG38" s="8">
        <v>160</v>
      </c>
      <c r="AH38" s="8">
        <v>140</v>
      </c>
      <c r="AI38" s="8">
        <v>19</v>
      </c>
      <c r="AJ38" s="8">
        <v>148</v>
      </c>
      <c r="AK38" s="8">
        <v>273</v>
      </c>
      <c r="AL38" s="20">
        <v>61</v>
      </c>
      <c r="AM38" s="8">
        <v>49</v>
      </c>
      <c r="AN38" s="15">
        <v>45</v>
      </c>
      <c r="AO38" s="8">
        <v>85</v>
      </c>
      <c r="AP38" s="33">
        <v>58</v>
      </c>
      <c r="AQ38" s="8">
        <f>SUM(C38:AP38)</f>
        <v>4305</v>
      </c>
      <c r="AR38" s="11" t="s">
        <v>118</v>
      </c>
      <c r="AS38" s="8">
        <v>12796</v>
      </c>
      <c r="AT38" s="1"/>
    </row>
    <row r="39" spans="1:46" ht="12.75">
      <c r="A39" s="8"/>
      <c r="B39" s="11" t="s">
        <v>27</v>
      </c>
      <c r="C39" s="13">
        <f>C38/C19</f>
        <v>0.15104166666666666</v>
      </c>
      <c r="D39" s="13">
        <f aca="true" t="shared" si="13" ref="D39:AS39">D38/D19</f>
        <v>0.11764705882352941</v>
      </c>
      <c r="E39" s="13">
        <f t="shared" si="13"/>
        <v>0.09650924024640657</v>
      </c>
      <c r="F39" s="13">
        <f t="shared" si="13"/>
        <v>0.11072664359861592</v>
      </c>
      <c r="G39" s="13">
        <f t="shared" si="13"/>
        <v>0.10012836970474968</v>
      </c>
      <c r="H39" s="13">
        <f t="shared" si="13"/>
        <v>0.12186788154897495</v>
      </c>
      <c r="I39" s="13">
        <f t="shared" si="13"/>
        <v>0.10356347438752785</v>
      </c>
      <c r="J39" s="13">
        <f t="shared" si="13"/>
        <v>0.12844036697247707</v>
      </c>
      <c r="K39" s="13">
        <f t="shared" si="13"/>
        <v>0.1102873030583874</v>
      </c>
      <c r="L39" s="13">
        <f t="shared" si="13"/>
        <v>0.09210526315789473</v>
      </c>
      <c r="M39" s="13">
        <f t="shared" si="13"/>
        <v>0.1267605633802817</v>
      </c>
      <c r="N39" s="13">
        <f t="shared" si="13"/>
        <v>0.12284482758620689</v>
      </c>
      <c r="O39" s="13">
        <f t="shared" si="13"/>
        <v>0.11916264090177134</v>
      </c>
      <c r="P39" s="13">
        <f t="shared" si="13"/>
        <v>0.09900990099009901</v>
      </c>
      <c r="Q39" s="13">
        <f t="shared" si="13"/>
        <v>0.09529025191675794</v>
      </c>
      <c r="R39" s="13">
        <f t="shared" si="13"/>
        <v>0.1349206349206349</v>
      </c>
      <c r="S39" s="13">
        <f t="shared" si="13"/>
        <v>0.12903225806451613</v>
      </c>
      <c r="T39" s="13">
        <f t="shared" si="13"/>
        <v>0.19204801200300076</v>
      </c>
      <c r="U39" s="13">
        <f t="shared" si="13"/>
        <v>0.10743801652892562</v>
      </c>
      <c r="V39" s="13">
        <f t="shared" si="13"/>
        <v>0.11953833470733718</v>
      </c>
      <c r="W39" s="13">
        <f t="shared" si="13"/>
        <v>0.14296694850115296</v>
      </c>
      <c r="X39" s="13">
        <f t="shared" si="13"/>
        <v>0.11382978723404255</v>
      </c>
      <c r="Y39" s="13">
        <f t="shared" si="13"/>
        <v>0.10418695228821812</v>
      </c>
      <c r="Z39" s="13">
        <f t="shared" si="13"/>
        <v>0.12125863392171911</v>
      </c>
      <c r="AA39" s="13">
        <f t="shared" si="13"/>
        <v>0.11416184971098266</v>
      </c>
      <c r="AB39" s="13">
        <f t="shared" si="13"/>
        <v>0.11121076233183856</v>
      </c>
      <c r="AC39" s="13">
        <f t="shared" si="13"/>
        <v>0.14615384615384616</v>
      </c>
      <c r="AD39" s="13">
        <f t="shared" si="13"/>
        <v>0.08806404657933042</v>
      </c>
      <c r="AE39" s="13">
        <f t="shared" si="13"/>
        <v>0.13968253968253969</v>
      </c>
      <c r="AF39" s="13">
        <f t="shared" si="13"/>
        <v>0.12798408488063662</v>
      </c>
      <c r="AG39" s="13">
        <f t="shared" si="13"/>
        <v>0.09913258983890955</v>
      </c>
      <c r="AH39" s="13">
        <f t="shared" si="13"/>
        <v>0.12903225806451613</v>
      </c>
      <c r="AI39" s="13">
        <f t="shared" si="13"/>
        <v>0.07755102040816327</v>
      </c>
      <c r="AJ39" s="13">
        <f t="shared" si="13"/>
        <v>0.10526315789473684</v>
      </c>
      <c r="AK39" s="13">
        <f t="shared" si="13"/>
        <v>0.15217391304347827</v>
      </c>
      <c r="AL39" s="13">
        <f t="shared" si="13"/>
        <v>0.11531190926275993</v>
      </c>
      <c r="AM39" s="13">
        <f t="shared" si="13"/>
        <v>0.12962962962962962</v>
      </c>
      <c r="AN39" s="13">
        <f t="shared" si="13"/>
        <v>0.1323529411764706</v>
      </c>
      <c r="AO39" s="13">
        <f t="shared" si="13"/>
        <v>0.18240343347639484</v>
      </c>
      <c r="AP39" s="13">
        <f t="shared" si="13"/>
        <v>0.10661764705882353</v>
      </c>
      <c r="AQ39" s="13">
        <f t="shared" si="13"/>
        <v>0.12176839961531934</v>
      </c>
      <c r="AR39" s="11"/>
      <c r="AS39" s="13">
        <f t="shared" si="13"/>
        <v>0.10228617106314948</v>
      </c>
      <c r="AT39" s="1"/>
    </row>
    <row r="40" spans="1:46" ht="12.75">
      <c r="A40" s="8" t="s">
        <v>2</v>
      </c>
      <c r="B40" s="11" t="s">
        <v>42</v>
      </c>
      <c r="C40" s="13">
        <f aca="true" t="shared" si="14" ref="C40:AQ40">C17/C19</f>
        <v>0.09895833333333333</v>
      </c>
      <c r="D40" s="13">
        <f t="shared" si="14"/>
        <v>0.11764705882352941</v>
      </c>
      <c r="E40" s="13">
        <f t="shared" si="14"/>
        <v>0.07597535934291581</v>
      </c>
      <c r="F40" s="13">
        <f t="shared" si="14"/>
        <v>0.07439446366782007</v>
      </c>
      <c r="G40" s="13">
        <f t="shared" si="14"/>
        <v>0.09242618741976893</v>
      </c>
      <c r="H40" s="13">
        <f t="shared" si="14"/>
        <v>0.0888382687927107</v>
      </c>
      <c r="I40" s="13">
        <f t="shared" si="14"/>
        <v>0.062360801781737196</v>
      </c>
      <c r="J40" s="13">
        <f t="shared" si="14"/>
        <v>0.07339449541284404</v>
      </c>
      <c r="K40" s="13">
        <f t="shared" si="14"/>
        <v>0.07970342910101946</v>
      </c>
      <c r="L40" s="13">
        <f t="shared" si="14"/>
        <v>0.17105263157894737</v>
      </c>
      <c r="M40" s="13">
        <f t="shared" si="14"/>
        <v>0.06514084507042253</v>
      </c>
      <c r="N40" s="13">
        <f t="shared" si="14"/>
        <v>0.03017241379310345</v>
      </c>
      <c r="O40" s="13">
        <f t="shared" si="14"/>
        <v>0.0893719806763285</v>
      </c>
      <c r="P40" s="13">
        <f t="shared" si="14"/>
        <v>0.09323432343234324</v>
      </c>
      <c r="Q40" s="13">
        <f t="shared" si="14"/>
        <v>0.07338444687842278</v>
      </c>
      <c r="R40" s="13">
        <f t="shared" si="14"/>
        <v>0.09259259259259259</v>
      </c>
      <c r="S40" s="13">
        <f t="shared" si="14"/>
        <v>0.0985663082437276</v>
      </c>
      <c r="T40" s="13">
        <f t="shared" si="14"/>
        <v>0.012003000750187547</v>
      </c>
      <c r="U40" s="13">
        <f t="shared" si="14"/>
        <v>0.049586776859504134</v>
      </c>
      <c r="V40" s="13">
        <f t="shared" si="14"/>
        <v>0.07584501236603462</v>
      </c>
      <c r="W40" s="13">
        <f t="shared" si="14"/>
        <v>0.0983858570330515</v>
      </c>
      <c r="X40" s="13">
        <f t="shared" si="14"/>
        <v>0.045744680851063826</v>
      </c>
      <c r="Y40" s="13">
        <f t="shared" si="14"/>
        <v>0.033106134371957155</v>
      </c>
      <c r="Z40" s="13">
        <f t="shared" si="14"/>
        <v>0.052954719877206444</v>
      </c>
      <c r="AA40" s="13">
        <f t="shared" si="14"/>
        <v>0.05346820809248555</v>
      </c>
      <c r="AB40" s="13">
        <f t="shared" si="14"/>
        <v>0.07982062780269059</v>
      </c>
      <c r="AC40" s="13">
        <f t="shared" si="14"/>
        <v>0.06538461538461539</v>
      </c>
      <c r="AD40" s="13">
        <f t="shared" si="14"/>
        <v>0.028384279475982533</v>
      </c>
      <c r="AE40" s="13">
        <f t="shared" si="14"/>
        <v>0.07936507936507936</v>
      </c>
      <c r="AF40" s="13">
        <f t="shared" si="14"/>
        <v>0.07228116710875332</v>
      </c>
      <c r="AG40" s="13">
        <f t="shared" si="14"/>
        <v>0.0768277571251549</v>
      </c>
      <c r="AH40" s="13">
        <f t="shared" si="14"/>
        <v>0.06543778801843318</v>
      </c>
      <c r="AI40" s="13">
        <f t="shared" si="14"/>
        <v>0.024489795918367346</v>
      </c>
      <c r="AJ40" s="13">
        <f t="shared" si="14"/>
        <v>0.08250355618776671</v>
      </c>
      <c r="AK40" s="13">
        <f t="shared" si="14"/>
        <v>0.059085841694537344</v>
      </c>
      <c r="AL40" s="13">
        <f t="shared" si="14"/>
        <v>0.06994328922495274</v>
      </c>
      <c r="AM40" s="13">
        <f t="shared" si="14"/>
        <v>0.07407407407407407</v>
      </c>
      <c r="AN40" s="13">
        <f t="shared" si="14"/>
        <v>0.10882352941176471</v>
      </c>
      <c r="AO40" s="13">
        <f t="shared" si="14"/>
        <v>0.0407725321888412</v>
      </c>
      <c r="AP40" s="13">
        <f t="shared" si="14"/>
        <v>0.09926470588235294</v>
      </c>
      <c r="AQ40" s="13">
        <f t="shared" si="14"/>
        <v>0.06898795044407988</v>
      </c>
      <c r="AR40" s="11" t="s">
        <v>42</v>
      </c>
      <c r="AS40" s="13">
        <f>AS17/AS19</f>
        <v>0.06202238209432454</v>
      </c>
      <c r="AT40" s="1"/>
    </row>
    <row r="41" spans="1:45" ht="12.75">
      <c r="A41" s="8" t="s">
        <v>2</v>
      </c>
      <c r="B41" s="11" t="s">
        <v>28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11" t="s">
        <v>28</v>
      </c>
      <c r="AS41" s="8"/>
    </row>
    <row r="42" spans="1:45" ht="12.75">
      <c r="A42" s="8" t="s">
        <v>2</v>
      </c>
      <c r="B42" s="11" t="s">
        <v>29</v>
      </c>
      <c r="C42" s="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8"/>
      <c r="AQ42" s="8"/>
      <c r="AR42" s="11" t="s">
        <v>29</v>
      </c>
      <c r="AS42" s="8"/>
    </row>
    <row r="43" spans="1:45" ht="12.75">
      <c r="A43" s="8" t="s">
        <v>2</v>
      </c>
      <c r="B43" s="11" t="s">
        <v>30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8"/>
      <c r="AR43" s="11" t="s">
        <v>30</v>
      </c>
      <c r="AS43" s="8"/>
    </row>
    <row r="44" spans="1:45" ht="12.75">
      <c r="A44" s="8" t="s">
        <v>33</v>
      </c>
      <c r="B44" s="11" t="s">
        <v>2</v>
      </c>
      <c r="C44" s="17" t="s">
        <v>85</v>
      </c>
      <c r="D44" s="17" t="s">
        <v>86</v>
      </c>
      <c r="E44" s="9">
        <v>320</v>
      </c>
      <c r="F44" s="9">
        <v>321</v>
      </c>
      <c r="G44" s="9">
        <v>322</v>
      </c>
      <c r="H44" s="9">
        <v>323</v>
      </c>
      <c r="I44" s="17" t="s">
        <v>87</v>
      </c>
      <c r="J44" s="17" t="s">
        <v>88</v>
      </c>
      <c r="K44" s="9">
        <v>326</v>
      </c>
      <c r="L44" s="9">
        <v>327</v>
      </c>
      <c r="M44" s="9">
        <v>328</v>
      </c>
      <c r="N44" s="9">
        <v>329</v>
      </c>
      <c r="O44" s="9">
        <v>330</v>
      </c>
      <c r="P44" s="9">
        <v>331</v>
      </c>
      <c r="Q44" s="9">
        <v>332</v>
      </c>
      <c r="R44" s="9">
        <v>333</v>
      </c>
      <c r="S44" s="9">
        <v>334</v>
      </c>
      <c r="T44" s="9">
        <v>335</v>
      </c>
      <c r="U44" s="9">
        <v>336</v>
      </c>
      <c r="V44" s="9">
        <v>337</v>
      </c>
      <c r="W44" s="9">
        <v>338</v>
      </c>
      <c r="X44" s="9">
        <v>339</v>
      </c>
      <c r="Y44" s="9">
        <v>340</v>
      </c>
      <c r="Z44" s="9">
        <v>341</v>
      </c>
      <c r="AA44" s="9">
        <v>342</v>
      </c>
      <c r="AB44" s="9">
        <v>343</v>
      </c>
      <c r="AC44" s="9">
        <v>344</v>
      </c>
      <c r="AD44" s="9">
        <v>345</v>
      </c>
      <c r="AE44" s="9">
        <v>346</v>
      </c>
      <c r="AF44" s="9">
        <v>347</v>
      </c>
      <c r="AG44" s="9">
        <v>348</v>
      </c>
      <c r="AH44" s="9">
        <v>349</v>
      </c>
      <c r="AI44" s="9">
        <v>350</v>
      </c>
      <c r="AJ44" s="9">
        <v>351</v>
      </c>
      <c r="AK44" s="9">
        <v>352</v>
      </c>
      <c r="AL44" s="9">
        <v>353</v>
      </c>
      <c r="AM44" s="9">
        <v>354</v>
      </c>
      <c r="AN44" s="9">
        <v>355</v>
      </c>
      <c r="AO44" s="9">
        <v>356</v>
      </c>
      <c r="AP44" s="9">
        <v>357</v>
      </c>
      <c r="AQ44" s="9" t="s">
        <v>1</v>
      </c>
      <c r="AR44" s="11" t="s">
        <v>2</v>
      </c>
      <c r="AS44" s="8" t="s">
        <v>119</v>
      </c>
    </row>
    <row r="45" spans="1:45" ht="12.75">
      <c r="A45" s="8" t="s">
        <v>2</v>
      </c>
      <c r="B45" s="11" t="s">
        <v>32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>
        <v>1</v>
      </c>
      <c r="AE45" s="8">
        <v>1</v>
      </c>
      <c r="AF45" s="8">
        <v>1</v>
      </c>
      <c r="AG45" s="8">
        <v>1</v>
      </c>
      <c r="AH45" s="8">
        <v>1</v>
      </c>
      <c r="AI45" s="8">
        <v>1</v>
      </c>
      <c r="AJ45" s="8">
        <v>1</v>
      </c>
      <c r="AK45" s="8">
        <v>1</v>
      </c>
      <c r="AL45" s="8">
        <v>1</v>
      </c>
      <c r="AM45" s="8">
        <v>1</v>
      </c>
      <c r="AN45" s="8">
        <v>1</v>
      </c>
      <c r="AO45" s="8">
        <v>1</v>
      </c>
      <c r="AP45" s="8">
        <v>1</v>
      </c>
      <c r="AQ45" s="8">
        <f>SUM(C45:AP45)</f>
        <v>40</v>
      </c>
      <c r="AR45" s="11" t="s">
        <v>32</v>
      </c>
      <c r="AS45" s="8"/>
    </row>
    <row r="46" spans="1:45" ht="12.75">
      <c r="A46" s="8"/>
      <c r="B46" s="11" t="s">
        <v>104</v>
      </c>
      <c r="C46" s="8">
        <f aca="true" t="shared" si="15" ref="C46:J46">C28+C30+C32+C34+C36+C38</f>
        <v>173</v>
      </c>
      <c r="D46" s="8">
        <f t="shared" si="15"/>
        <v>15</v>
      </c>
      <c r="E46" s="8">
        <f t="shared" si="15"/>
        <v>450</v>
      </c>
      <c r="F46" s="8">
        <f t="shared" si="15"/>
        <v>535</v>
      </c>
      <c r="G46" s="8">
        <f t="shared" si="15"/>
        <v>707</v>
      </c>
      <c r="H46" s="8">
        <f t="shared" si="15"/>
        <v>800</v>
      </c>
      <c r="I46" s="8">
        <f t="shared" si="15"/>
        <v>842</v>
      </c>
      <c r="J46" s="8">
        <f t="shared" si="15"/>
        <v>404</v>
      </c>
      <c r="K46" s="8">
        <f aca="true" t="shared" si="16" ref="K46:AL46">K28+K30+K32+K34+K36+K38</f>
        <v>993</v>
      </c>
      <c r="L46" s="8">
        <f t="shared" si="16"/>
        <v>126</v>
      </c>
      <c r="M46" s="8">
        <f t="shared" si="16"/>
        <v>1062</v>
      </c>
      <c r="N46" s="8">
        <f t="shared" si="16"/>
        <v>900</v>
      </c>
      <c r="O46" s="8">
        <f t="shared" si="16"/>
        <v>1131</v>
      </c>
      <c r="P46" s="8">
        <f t="shared" si="16"/>
        <v>1099</v>
      </c>
      <c r="Q46" s="8">
        <f t="shared" si="16"/>
        <v>846</v>
      </c>
      <c r="R46" s="8">
        <f t="shared" si="16"/>
        <v>686</v>
      </c>
      <c r="S46" s="8">
        <f t="shared" si="16"/>
        <v>1006</v>
      </c>
      <c r="T46" s="8">
        <f t="shared" si="16"/>
        <v>1317</v>
      </c>
      <c r="U46" s="8">
        <f t="shared" si="16"/>
        <v>345</v>
      </c>
      <c r="V46" s="8">
        <f t="shared" si="16"/>
        <v>1121</v>
      </c>
      <c r="W46" s="8">
        <f t="shared" si="16"/>
        <v>1173</v>
      </c>
      <c r="X46" s="8">
        <f t="shared" si="16"/>
        <v>897</v>
      </c>
      <c r="Y46" s="8">
        <f t="shared" si="16"/>
        <v>993</v>
      </c>
      <c r="Z46" s="8">
        <f t="shared" si="16"/>
        <v>1234</v>
      </c>
      <c r="AA46" s="8">
        <f t="shared" si="16"/>
        <v>655</v>
      </c>
      <c r="AB46" s="8">
        <f t="shared" si="16"/>
        <v>1026</v>
      </c>
      <c r="AC46" s="8">
        <f t="shared" si="16"/>
        <v>972</v>
      </c>
      <c r="AD46" s="8">
        <f t="shared" si="16"/>
        <v>1335</v>
      </c>
      <c r="AE46" s="8">
        <f t="shared" si="16"/>
        <v>870</v>
      </c>
      <c r="AF46" s="8">
        <f t="shared" si="16"/>
        <v>1399</v>
      </c>
      <c r="AG46" s="8">
        <f t="shared" si="16"/>
        <v>1490</v>
      </c>
      <c r="AH46" s="8">
        <f t="shared" si="16"/>
        <v>1014</v>
      </c>
      <c r="AI46" s="8">
        <f t="shared" si="16"/>
        <v>239</v>
      </c>
      <c r="AJ46" s="8">
        <f t="shared" si="16"/>
        <v>1290</v>
      </c>
      <c r="AK46" s="8">
        <f t="shared" si="16"/>
        <v>1688</v>
      </c>
      <c r="AL46" s="8">
        <f t="shared" si="16"/>
        <v>492</v>
      </c>
      <c r="AM46" s="8">
        <f>AM28+AM30+AM32+AM34+AM36+AM38</f>
        <v>350</v>
      </c>
      <c r="AN46" s="8">
        <f>AN28+AN30+AN32+AN34+AN36+AN38</f>
        <v>303</v>
      </c>
      <c r="AO46" s="8">
        <f>AO28+AO30+AO32+AO34+AO36+AO38</f>
        <v>447</v>
      </c>
      <c r="AP46" s="8">
        <f>AP28+AP30+AP32+AP34+AP36+AP38</f>
        <v>490</v>
      </c>
      <c r="AQ46" s="8"/>
      <c r="AR46" s="11" t="s">
        <v>104</v>
      </c>
      <c r="AS46" s="8">
        <f>AS28+AS30+AS32+AS34+AS36+AS38</f>
        <v>117341</v>
      </c>
    </row>
    <row r="47" spans="1:45" ht="12.75">
      <c r="A47" s="8"/>
      <c r="B47" s="11" t="s">
        <v>125</v>
      </c>
      <c r="C47" s="8">
        <f aca="true" t="shared" si="17" ref="C47:AP47">C46-C18</f>
        <v>0</v>
      </c>
      <c r="D47" s="8">
        <f t="shared" si="17"/>
        <v>0</v>
      </c>
      <c r="E47" s="8">
        <f t="shared" si="17"/>
        <v>0</v>
      </c>
      <c r="F47" s="8">
        <f t="shared" si="17"/>
        <v>0</v>
      </c>
      <c r="G47" s="8">
        <f t="shared" si="17"/>
        <v>0</v>
      </c>
      <c r="H47" s="8">
        <f t="shared" si="17"/>
        <v>0</v>
      </c>
      <c r="I47" s="8">
        <f t="shared" si="17"/>
        <v>0</v>
      </c>
      <c r="J47" s="8">
        <f t="shared" si="17"/>
        <v>0</v>
      </c>
      <c r="K47" s="8">
        <f t="shared" si="17"/>
        <v>0</v>
      </c>
      <c r="L47" s="8">
        <f t="shared" si="17"/>
        <v>0</v>
      </c>
      <c r="M47" s="8">
        <f t="shared" si="17"/>
        <v>0</v>
      </c>
      <c r="N47" s="8">
        <f t="shared" si="17"/>
        <v>0</v>
      </c>
      <c r="O47" s="8">
        <f t="shared" si="17"/>
        <v>0</v>
      </c>
      <c r="P47" s="8">
        <f t="shared" si="17"/>
        <v>0</v>
      </c>
      <c r="Q47" s="8">
        <f t="shared" si="17"/>
        <v>0</v>
      </c>
      <c r="R47" s="8">
        <f t="shared" si="17"/>
        <v>0</v>
      </c>
      <c r="S47" s="8">
        <f t="shared" si="17"/>
        <v>0</v>
      </c>
      <c r="T47" s="8">
        <f t="shared" si="17"/>
        <v>0</v>
      </c>
      <c r="U47" s="8">
        <f t="shared" si="17"/>
        <v>0</v>
      </c>
      <c r="V47" s="8">
        <f t="shared" si="17"/>
        <v>0</v>
      </c>
      <c r="W47" s="8">
        <f t="shared" si="17"/>
        <v>0</v>
      </c>
      <c r="X47" s="8">
        <f t="shared" si="17"/>
        <v>0</v>
      </c>
      <c r="Y47" s="8">
        <f t="shared" si="17"/>
        <v>0</v>
      </c>
      <c r="Z47" s="8">
        <f t="shared" si="17"/>
        <v>0</v>
      </c>
      <c r="AA47" s="8">
        <f t="shared" si="17"/>
        <v>0</v>
      </c>
      <c r="AB47" s="8">
        <f t="shared" si="17"/>
        <v>0</v>
      </c>
      <c r="AC47" s="8">
        <f t="shared" si="17"/>
        <v>0</v>
      </c>
      <c r="AD47" s="8">
        <f t="shared" si="17"/>
        <v>0</v>
      </c>
      <c r="AE47" s="8">
        <f t="shared" si="17"/>
        <v>0</v>
      </c>
      <c r="AF47" s="8">
        <f t="shared" si="17"/>
        <v>0</v>
      </c>
      <c r="AG47" s="8">
        <f t="shared" si="17"/>
        <v>0</v>
      </c>
      <c r="AH47" s="8">
        <f t="shared" si="17"/>
        <v>0</v>
      </c>
      <c r="AI47" s="8">
        <f t="shared" si="17"/>
        <v>0</v>
      </c>
      <c r="AJ47" s="8">
        <f t="shared" si="17"/>
        <v>0</v>
      </c>
      <c r="AK47" s="8">
        <f t="shared" si="17"/>
        <v>0</v>
      </c>
      <c r="AL47" s="20">
        <f t="shared" si="17"/>
        <v>0</v>
      </c>
      <c r="AM47" s="8">
        <f t="shared" si="17"/>
        <v>0</v>
      </c>
      <c r="AN47" s="8">
        <f t="shared" si="17"/>
        <v>0</v>
      </c>
      <c r="AO47" s="8">
        <f t="shared" si="17"/>
        <v>0</v>
      </c>
      <c r="AP47" s="20">
        <f t="shared" si="17"/>
        <v>0</v>
      </c>
      <c r="AQ47" s="8"/>
      <c r="AR47" s="11" t="s">
        <v>128</v>
      </c>
      <c r="AS47" s="8">
        <f>AS46-AS18</f>
        <v>0</v>
      </c>
    </row>
    <row r="48" spans="2:45" ht="12.75">
      <c r="B48" s="39" t="s">
        <v>126</v>
      </c>
      <c r="AR48" s="39" t="s">
        <v>126</v>
      </c>
      <c r="AS48" s="8">
        <v>0</v>
      </c>
    </row>
    <row r="49" spans="2:45" ht="12.75">
      <c r="B49" s="37" t="s">
        <v>127</v>
      </c>
      <c r="AR49" s="37" t="s">
        <v>127</v>
      </c>
      <c r="AS49" s="38"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Ярослав</cp:lastModifiedBy>
  <cp:lastPrinted>2011-12-03T19:08:29Z</cp:lastPrinted>
  <dcterms:created xsi:type="dcterms:W3CDTF">2008-02-29T22:06:34Z</dcterms:created>
  <dcterms:modified xsi:type="dcterms:W3CDTF">2012-01-20T08:28:39Z</dcterms:modified>
  <cp:category/>
  <cp:version/>
  <cp:contentType/>
  <cp:contentStatus/>
</cp:coreProperties>
</file>